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5" yWindow="-105" windowWidth="23250" windowHeight="12570"/>
  </bookViews>
  <sheets>
    <sheet name="2023" sheetId="6" r:id="rId1"/>
    <sheet name="2022" sheetId="5" r:id="rId2"/>
    <sheet name="2021" sheetId="4" r:id="rId3"/>
    <sheet name="2020" sheetId="2" r:id="rId4"/>
    <sheet name="2019" sheetId="1" r:id="rId5"/>
  </sheets>
  <definedNames>
    <definedName name="_xlnm._FilterDatabase" localSheetId="4" hidden="1">'2019'!$A$2:$I$18</definedName>
    <definedName name="_xlnm._FilterDatabase" localSheetId="3" hidden="1">'2020'!$A$2:$I$22</definedName>
    <definedName name="_xlnm._FilterDatabase" localSheetId="1" hidden="1">'2022'!$A$2:$I$31</definedName>
    <definedName name="_xlnm._FilterDatabase" localSheetId="0" hidden="1">'2023'!$A$2:$I$2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6"/>
  <c r="E5"/>
  <c r="E63" i="4"/>
  <c r="F62" s="1"/>
  <c r="E58"/>
  <c r="F58" s="1"/>
  <c r="E52"/>
  <c r="F52" s="1"/>
  <c r="E45"/>
  <c r="F45" s="1"/>
  <c r="F44"/>
  <c r="F43"/>
  <c r="F41"/>
  <c r="E35"/>
  <c r="E34"/>
  <c r="E33"/>
  <c r="F46" i="2"/>
  <c r="E48"/>
  <c r="F47" s="1"/>
  <c r="F55"/>
  <c r="E55"/>
  <c r="F54" s="1"/>
  <c r="E39"/>
  <c r="F38" s="1"/>
  <c r="E31"/>
  <c r="F30" s="1"/>
  <c r="F50" i="4" l="1"/>
  <c r="F37" i="2"/>
  <c r="F51" i="4"/>
  <c r="F45" i="2"/>
  <c r="F39"/>
  <c r="F48"/>
  <c r="F42" i="4"/>
  <c r="F35"/>
  <c r="F63"/>
  <c r="E37"/>
  <c r="F57"/>
  <c r="F31" i="2"/>
  <c r="F28"/>
  <c r="F29"/>
  <c r="E42" i="1"/>
  <c r="E33"/>
  <c r="F24"/>
  <c r="F25"/>
  <c r="F26"/>
  <c r="F27"/>
  <c r="F36" i="4" l="1"/>
  <c r="F37"/>
  <c r="F34"/>
  <c r="F33"/>
  <c r="F41" i="1"/>
  <c r="F40"/>
  <c r="F39"/>
  <c r="F42"/>
  <c r="F32"/>
  <c r="F33"/>
</calcChain>
</file>

<file path=xl/sharedStrings.xml><?xml version="1.0" encoding="utf-8"?>
<sst xmlns="http://schemas.openxmlformats.org/spreadsheetml/2006/main" count="804" uniqueCount="385">
  <si>
    <t>Expediente</t>
  </si>
  <si>
    <t>Contrato</t>
  </si>
  <si>
    <t>Objeto</t>
  </si>
  <si>
    <t>Importe
licitación</t>
  </si>
  <si>
    <t>Importe
adjudicación</t>
  </si>
  <si>
    <t>Fecha</t>
  </si>
  <si>
    <t>Plazo de 
ejecución</t>
  </si>
  <si>
    <t>CA16/19</t>
  </si>
  <si>
    <t>Servicio</t>
  </si>
  <si>
    <t>Servicios de grandes reparaciones, por lotes, 
de 159 vehículos de Guaguas Municipales S.A</t>
  </si>
  <si>
    <t>2 Años</t>
  </si>
  <si>
    <t>CA7/20</t>
  </si>
  <si>
    <t>Servicios de asesoramiento laboral de la entidad Guaguas Municipales, S.A.</t>
  </si>
  <si>
    <t>Muro 1 Abogados, S.L.P</t>
  </si>
  <si>
    <t>3 Años</t>
  </si>
  <si>
    <t>Servicios</t>
  </si>
  <si>
    <t>Suministro</t>
  </si>
  <si>
    <t>1 Año</t>
  </si>
  <si>
    <t>CA13/20</t>
  </si>
  <si>
    <t>Instalaciones y Mantenimiento de EE.SS. Vecamar S.L.</t>
  </si>
  <si>
    <t>Suministro e instalación de un depósito de urea para la flota de vehículos de 
Guaguas Municipales, S.A.</t>
  </si>
  <si>
    <t>Plazo de entrega 
y montaje: 42 días</t>
  </si>
  <si>
    <t>Capmar Sistemas de Información</t>
  </si>
  <si>
    <t>NEG1/21</t>
  </si>
  <si>
    <t>Contratación del patrocinio publicitario con el C.V Guaguas</t>
  </si>
  <si>
    <t>Club Deportivo Voleibol Guaguas</t>
  </si>
  <si>
    <t>CA6/18</t>
  </si>
  <si>
    <t>Servicios de vigilancia, control y protección de las dependencias y eventos especiales de Guaguas Municipales, S.A.</t>
  </si>
  <si>
    <t>Securitas Seguridad España, S.A.</t>
  </si>
  <si>
    <t>27 Meses</t>
  </si>
  <si>
    <t>CNCP11/18</t>
  </si>
  <si>
    <t>Cobertura con aseguradora de los riesgos derivados del uso y circulación de los vehículos a motor de la flota de Guaguas Municipales, S.A. y del seguro obligatorio de viajeros</t>
  </si>
  <si>
    <t>Fiatc Mutua de Seguros y Reaseguros</t>
  </si>
  <si>
    <t>CA9/18</t>
  </si>
  <si>
    <t>Servicios consistentes en la elaboración y contratación del Plan de Medios de televisión de la campaña de comunicación y difusión del proyecto estratégico denominado MetroGuagua de la línea de alta capacidad</t>
  </si>
  <si>
    <t>Oportunidades Canarias, S.L.</t>
  </si>
  <si>
    <t>3 Meses</t>
  </si>
  <si>
    <t>CA12/18</t>
  </si>
  <si>
    <t>Suministro de una guagua o autobús eléctrico y de los servicios de mantenimiento y reparación del mismo</t>
  </si>
  <si>
    <t>Irizar S. Coop, S.L.</t>
  </si>
  <si>
    <t>Suministro: 91 días
Mantenimiento: 5 años</t>
  </si>
  <si>
    <t>CA13/18</t>
  </si>
  <si>
    <t>La realización de un proyecto de comunicación y difusión de la línea de alta capacidad de Guaguas Municipales, S.A. la MetroGuagua en los barrios o distritos de la Ciudad</t>
  </si>
  <si>
    <t>Chukumi Studio, S.L.</t>
  </si>
  <si>
    <t>6 Meses</t>
  </si>
  <si>
    <t>CA1/19</t>
  </si>
  <si>
    <t>Servicio de mantenimiento preventivo y reparación de aire acondicionado, puertas y rampas, por lotes de 132 vehículos</t>
  </si>
  <si>
    <t>Lote 1: Insular Carrocera, S.A.
Lote 2 y 3: Juan Antonio Rivera, S.L.</t>
  </si>
  <si>
    <t>12 Meses</t>
  </si>
  <si>
    <t>CA2/19</t>
  </si>
  <si>
    <t>Servicio de reparación de chapa y pintura por, lotes, de 228 vehículos</t>
  </si>
  <si>
    <t>Licitación por precios unitarios según reparación</t>
  </si>
  <si>
    <t>Lotes1, 2 y 8: Reparaciones Jinámar
Lotes 3 al 5: Insular Carrocera, S.A.
Lotes 6 y 7: Taller Los Ríos, S.L.
Lote 6 y 7: ICASA</t>
  </si>
  <si>
    <t>04/11/2019
20/10/19</t>
  </si>
  <si>
    <t>CA4/19</t>
  </si>
  <si>
    <t>Suministro y mantenimiento integral de neumáticos para la flota de vehículos</t>
  </si>
  <si>
    <t>El paso 2000 Technology, S.L.U.</t>
  </si>
  <si>
    <t>CA5/19</t>
  </si>
  <si>
    <t>Servicios de delegado de protección de datos</t>
  </si>
  <si>
    <t>Ricardo Martín Suárez</t>
  </si>
  <si>
    <t>CA6/19</t>
  </si>
  <si>
    <t>Servicios de asistencia técnica para la realización de los trabajos de calidad percibida por los clientes</t>
  </si>
  <si>
    <t>Gfk Emer Ad Hoc Research, S.L.</t>
  </si>
  <si>
    <t>CA8/19</t>
  </si>
  <si>
    <t>Servicios de auditoría de las cuentas anuales,                  verificación del estado de información no financiera y verificación y emisión del informe de cumplimiento del contrato programa</t>
  </si>
  <si>
    <t>Grupo de Auditores Públicos, S.A.P.</t>
  </si>
  <si>
    <t>Servicio de implantación, mantenimiento y soporte técnico de una plataforma electrónica para los operadores de transporte públicos- Titsa y Guaguas Municipales, S.A.</t>
  </si>
  <si>
    <t>Vortal Connecting Business, S.A.</t>
  </si>
  <si>
    <t>26 Meses</t>
  </si>
  <si>
    <t>NEG1/19</t>
  </si>
  <si>
    <t>Servicios de soporte y mantenimiento del sistema de control de la producción al transporte de viajeros asociado al software embarcado de gestión y  control de la explotación</t>
  </si>
  <si>
    <t>Desarrollos y sistemas informáticos canarias, S.L.</t>
  </si>
  <si>
    <t>4 Años</t>
  </si>
  <si>
    <t>NEG2/19</t>
  </si>
  <si>
    <t>Servicios de actualización y ampliación del sistema de control de la producción al transporte de viajeros</t>
  </si>
  <si>
    <t>4 Meses</t>
  </si>
  <si>
    <t>NEG3/19</t>
  </si>
  <si>
    <t>Servicio de desarrollo del sistema de planificación de recursos empresariales OpenBravo implantado en Guaguas Municipales, S.A.</t>
  </si>
  <si>
    <t>Qualitic Soluciones Socioeconómicas y Tecnológicas, S.L.</t>
  </si>
  <si>
    <t>NEG4/19</t>
  </si>
  <si>
    <t>Servicio de ampliación y mejora del asistente de movilidad virtual desarrollado para Guaguas Municipales, S.A.</t>
  </si>
  <si>
    <t>Nology Studio, S.L.U.</t>
  </si>
  <si>
    <t>CA3/19</t>
  </si>
  <si>
    <t>Obras</t>
  </si>
  <si>
    <t>Actuaciones en edifico de cocheras de Guaguas Municipales, S.A.</t>
  </si>
  <si>
    <t>UTE DEICAN-TECOPSA OPC</t>
  </si>
  <si>
    <t>11 Meses</t>
  </si>
  <si>
    <t>CA7/19</t>
  </si>
  <si>
    <t>Suministro, por lotes, de la uniformidad del personal de la entidad</t>
  </si>
  <si>
    <t>CA9/19</t>
  </si>
  <si>
    <t>Servicios de desarrollo de la plataforma de aplicaciones del departamento de planificación</t>
  </si>
  <si>
    <t>Centro Canario de Tratamientos de Información, S.L.</t>
  </si>
  <si>
    <t>CA11/19</t>
  </si>
  <si>
    <t>Servicio de limpieza de la flota de vehículos, así como de las instalaciones, edificios y equipamientos fijos adscritos a la institución</t>
  </si>
  <si>
    <t>Ascan Servicios Urbanos, S.L.</t>
  </si>
  <si>
    <t>Lote 1: El Corte Inglés Empresas
Lote 2: Iturri, S.A.
Lote 3: Desierto</t>
  </si>
  <si>
    <t>CA10/19 – 
TU 11/092</t>
  </si>
  <si>
    <t>CA12/19</t>
  </si>
  <si>
    <t>Suministro de veinticuatro autobuses de doce metros para la prestación del servicio público de transporte de viajeros</t>
  </si>
  <si>
    <t>Man Vehículos Industriales Importador Canarias, S.L.U.</t>
  </si>
  <si>
    <t>Suministro: 9 Meses
Mantenimiento: 5 Años</t>
  </si>
  <si>
    <t>CA13/19</t>
  </si>
  <si>
    <t>Suministro de quince autobuses de dieciocho metros para la prestación del servicio público de transporte de viajeros</t>
  </si>
  <si>
    <t>CA14/19</t>
  </si>
  <si>
    <t>Suministro de diez autobuses híbridos de doce metros para la prestación del servicio de transporte de viajeros</t>
  </si>
  <si>
    <t>KL Buses, S.L.</t>
  </si>
  <si>
    <t>Suministro: 9 Meses
Mantenimiento: 7 Años</t>
  </si>
  <si>
    <t>CA15/19</t>
  </si>
  <si>
    <t>Suministro de ocho autobuses de diez metros para la prestación del servicio de 
transporte de viajeros</t>
  </si>
  <si>
    <t>Iveco España, S.L.</t>
  </si>
  <si>
    <t>Suministro: 9 meses
Mantenimiento: 5 Años</t>
  </si>
  <si>
    <t>CA17/19</t>
  </si>
  <si>
    <t>Servicios de mantenimiento integral de 63 puntos de información al viajero</t>
  </si>
  <si>
    <t>NEG5/19</t>
  </si>
  <si>
    <t>Suministro y servicio de actualización del sistema de ayuda a la explotación (SAE) DE Guaguas Municipales, S.A.</t>
  </si>
  <si>
    <t>Grupo Mecánica del Vuelo Sistemas, S.A.U.</t>
  </si>
  <si>
    <t>5 Meses</t>
  </si>
  <si>
    <t>CA3/20</t>
  </si>
  <si>
    <t xml:space="preserve">Servicio de asistencia técnica para la realización de la encuesta domiciliaria de Movilidad (en día laborable) de 2020 en la ciudad de Las Palmas de Gran Canaria </t>
  </si>
  <si>
    <t>Opinometre, S.L.</t>
  </si>
  <si>
    <t>1 Mes</t>
  </si>
  <si>
    <t>CA4/20</t>
  </si>
  <si>
    <t>Servicio de soporte funcional del sistema de planificación de recursos empresariales (ERP) implantado Guaguas Municipales, S.A.</t>
  </si>
  <si>
    <t>Futit Services, S.L.</t>
  </si>
  <si>
    <t>CA5/20</t>
  </si>
  <si>
    <t>Servicios de alojamiento gestionado para los sistemas de gestión de personal (nóminas), financiero y de producción</t>
  </si>
  <si>
    <t>UTE DESIC-IDECNET</t>
  </si>
  <si>
    <t>CA8/20</t>
  </si>
  <si>
    <t>Suministro de agua mineral de la sede central y terminales de autobuses de Guaguas Municipales, S.A.</t>
  </si>
  <si>
    <t>0,22€/litro</t>
  </si>
  <si>
    <t>Aguacana, S.A.</t>
  </si>
  <si>
    <t>CA9/20</t>
  </si>
  <si>
    <t>Póliza de todo riesgo de daños materiales de Guaguas Municipales, S.A.</t>
  </si>
  <si>
    <t>Generali España SA de Seguros y Reaseguros</t>
  </si>
  <si>
    <t>Lotes 1, 2, 3 y 8 Grupo de Recambios Roque Nublo, S.L.
Lotes 4,5,6 y9 Taller Los Ríos. Lotes 7, 12 y 13: MAN
Lotes 10 y 11: Desiertos</t>
  </si>
  <si>
    <t>Tipo</t>
  </si>
  <si>
    <t>Abierto varios criterios</t>
  </si>
  <si>
    <t>Negociado sin publicidad</t>
  </si>
  <si>
    <t>Abierto simplificado</t>
  </si>
  <si>
    <t>Abierto</t>
  </si>
  <si>
    <t>Abierto simplificado sumario</t>
  </si>
  <si>
    <t>Total</t>
  </si>
  <si>
    <t>Importe acumulado</t>
  </si>
  <si>
    <t>Procedimiento</t>
  </si>
  <si>
    <t>Porcentaje sobre 
el total acumulado</t>
  </si>
  <si>
    <t>Suministros</t>
  </si>
  <si>
    <t>Abierto Simplificado</t>
  </si>
  <si>
    <t xml:space="preserve">Abierto </t>
  </si>
  <si>
    <t>3 años</t>
  </si>
  <si>
    <t>Mixto</t>
  </si>
  <si>
    <t>2 años</t>
  </si>
  <si>
    <t>Capross 2004, S.L.</t>
  </si>
  <si>
    <t>Acuerdo Marco</t>
  </si>
  <si>
    <t>Mixtos</t>
  </si>
  <si>
    <t>Contratos Totales</t>
  </si>
  <si>
    <t>CA 15-21</t>
  </si>
  <si>
    <t xml:space="preserve"> Servicios de venta, recarga y distribución de títulos de transporte para Guaguas Municipales, S.A.</t>
  </si>
  <si>
    <t>Disashop, S.L.</t>
  </si>
  <si>
    <t>Servicio de mantenimiento preventivo y reparación por lotes, de 46 vehículos de Guaguas Municipales, S.A.</t>
  </si>
  <si>
    <t>CA 12-21</t>
  </si>
  <si>
    <t>Lote 1: Grupo de Recambios Roque Nublo, S.L.            Lote 2: Grupo de Recambios Roque Nublo, S.L.          Lote 4: Grupo de Recambios Roque Nublo, S.L.</t>
  </si>
  <si>
    <t>1 año</t>
  </si>
  <si>
    <t>CA 18-21</t>
  </si>
  <si>
    <t>Suministro de equipos multifuncionales y equipos de impresión monocromo mediante arrendamiento en modalidad de renting con opción a compra para Guaguas Municipales S.A</t>
  </si>
  <si>
    <t xml:space="preserve">Contrato mixto de diseño, suministro-fabricación, instalación y mantenimiento de marquesinas para el sistema de transporte público colectivo MetroGuagua </t>
  </si>
  <si>
    <t>CA 4-21</t>
  </si>
  <si>
    <t>Capmar Sistemas de Información, S.L.</t>
  </si>
  <si>
    <t>5 años</t>
  </si>
  <si>
    <t>CA 19-21</t>
  </si>
  <si>
    <t>Contrato mixto de implantación, mantenimiento y soporte técnico de un software de gestión integral de la prevención de riesgos laborales para Guaguas Municipales S.A</t>
  </si>
  <si>
    <t>Nedatec Consulting, S.L.</t>
  </si>
  <si>
    <t>CA 1-22</t>
  </si>
  <si>
    <t>Servicios para la instalación de cableado eléctrico y de red, así como la instalación de una chapa metálica que sirva de soporte para el equipamiento de red embarcado de las unidades de transporte de Guaguas Municipales, S.L.</t>
  </si>
  <si>
    <t>Telycan, S.L.</t>
  </si>
  <si>
    <t>CE 1-22</t>
  </si>
  <si>
    <t>CA 2-22</t>
  </si>
  <si>
    <t>Servicio de limpieza de la entidad Guaguas Municipales S.A</t>
  </si>
  <si>
    <t>Lote 1: Capross 2004, S.L.            Lote 2: Capross 2004, S.L.</t>
  </si>
  <si>
    <t>CA 6-22</t>
  </si>
  <si>
    <t>Servicio de mantenimiento preventivo y reparación de aire acondicionado, puertas y rampas por lotes de 78 vehículos de Guaguas Municipales S.A</t>
  </si>
  <si>
    <t>Lote 1: Insular Carrocera, S.A.                              Lote 2: Insular Carrocera, S.A.</t>
  </si>
  <si>
    <t>Suministro de elementos de digitalización de medios de pago para Guaguas Municipales S.A. en el marco del Plan de Recuperación, Transformación y Resiliencia- "financiado por la Unión Europea - NextGenerationEU" (PRTR C01.|01.P01)</t>
  </si>
  <si>
    <t>NEG 1-22</t>
  </si>
  <si>
    <t>Desarrollos y Sistemas Informáticos Canarios, S.L.</t>
  </si>
  <si>
    <t>NEG 2-22</t>
  </si>
  <si>
    <t>Servicios para la ampliación y mejora para la contextualización, monitorización y reacción del asistente de movilidad desarrollado para Guaguas Municipales S.A. (Fase 3) en el marco del Plan de Recuperación, Transformación y Resiliencia- "financiado por la Unión Europea - NextGenerationEU" (PRTR C01.|01.P01)</t>
  </si>
  <si>
    <t>Suministro de cuatro autobuses eléctricos de doce metros en el marco del Plan de Recuperación, Transformación y Resiliencia- “financiado por la Unión Europea - NextGenerationEU" (PRTR C01.|01.P01)</t>
  </si>
  <si>
    <t>CA 5-22</t>
  </si>
  <si>
    <t>11 meses</t>
  </si>
  <si>
    <t>16 meses</t>
  </si>
  <si>
    <t>Servicio de la póliza de todo riesgo de daños materiales de Guaguas Municipales, S.A.</t>
  </si>
  <si>
    <t>Generali España, S.A. de Seguros y Reaseguros</t>
  </si>
  <si>
    <t>CA 4-22</t>
  </si>
  <si>
    <t>CA 11-22</t>
  </si>
  <si>
    <t>CA 8-22</t>
  </si>
  <si>
    <t>CA 16-22</t>
  </si>
  <si>
    <t>CA18-22</t>
  </si>
  <si>
    <t>Suministro de un autobús eléctrico con pila de hidrógeno de doce metros en el marco del Plan de Recuperación, Transformación y Resiliencia- “financiado por la Unión Europea - NextGenerationEU" (PRTR C01.|01.P01)</t>
  </si>
  <si>
    <t>CA 7-22</t>
  </si>
  <si>
    <t>Suministro de tarjetas de títulos de transporte sin contacto para Guaguas Municipales, S.A.</t>
  </si>
  <si>
    <t>Desarrollo y Sistemas Informáticos Canarias, S.L.</t>
  </si>
  <si>
    <t>Suministro y mantenimiento del sistema de pago y recarga de tarjetas sin contacto en tierra de Guaguas Municipales, S.A., en el marco del Plan de Recuperación, Transformación y Resiliencia- “financiado por la Unión Europea - NextGenerationEU" (PRTR C01.|01.P01)</t>
  </si>
  <si>
    <t>36 meses</t>
  </si>
  <si>
    <t>50 meses</t>
  </si>
  <si>
    <t>Suministro y mantenimiento de 19 paneles de información en tiempo real alimentados, por energía solar, para Guaguas Municipales, S.A., en el marco del Plan de Recuperación, Transformación y Resiliencia- “financiado por la Unión Europea - NextGenerationEU" (PRTR C01.|01.P01)</t>
  </si>
  <si>
    <t>Servicio de implantación de un sistema experto de análisis de demanda y predicción de la ocupación del servicio de Guaguas Municipales, S.A., en el marco del Plan de Recuperación, Transformación y Resiliencia- “financiado por la Unión Europea - NextGenerationEU" (PRTR C01.|01.P01)</t>
  </si>
  <si>
    <t>Alestis Consulting, S.L</t>
  </si>
  <si>
    <t>NEG 4-22</t>
  </si>
  <si>
    <t>CA 13-22</t>
  </si>
  <si>
    <t>CA 15-22</t>
  </si>
  <si>
    <t>CA 10-22 B</t>
  </si>
  <si>
    <t>CA 19-22</t>
  </si>
  <si>
    <t>CA 20-22</t>
  </si>
  <si>
    <t>CA 21-22</t>
  </si>
  <si>
    <t>CA22-22</t>
  </si>
  <si>
    <t>NEG 6-22</t>
  </si>
  <si>
    <t>NEG 5-22</t>
  </si>
  <si>
    <t>Suministro del sistema de señalética accesible para personas con discapacidad visual, en las paradas de Guaguas Municipales S.A. en el marco del Plan de Recuperación, Transformación y Resiliencia- "financiado por la Unión Europea - NextGenerationEU" (PRTR C01.|01.P01)</t>
  </si>
  <si>
    <t>Nuevos Sistemas Tecnologicos, S.L.</t>
  </si>
  <si>
    <t xml:space="preserve">4.5 meses </t>
  </si>
  <si>
    <t>Suministro de equipos multimedia embarcables para Guaguas Municipales, S.A., en el marco del Plan de Recuperación, Transformación y Resiliencia- “financiado por la Unión Europea - NextGenerationEU" (PRTR C01.|01.P01)</t>
  </si>
  <si>
    <t>Eivor Systems, S.L</t>
  </si>
  <si>
    <t>9 meses</t>
  </si>
  <si>
    <t>Suministro e instalación de un sistema de fonía GSM para Guaguas Municipales, S.A., en el marco del Plan de Recuperación, Transformación y Resiliencia- “financiado por la Unión Europea - NextGenerationEU" (PRTR C01.|01.P01)</t>
  </si>
  <si>
    <t>12 meses</t>
  </si>
  <si>
    <t>Servicio de mejoras en la usabilidad y diseño de la aplicación móvil de Guaguas Municipales, S.A: GuaguasLPA, en el marco del Plan de Recuperación, Transformación y Resiliencia- “financiado por la Unión Europea - NextGenerationEU" (PRTR C01.|01.P01)</t>
  </si>
  <si>
    <t>Syrup, S.L.</t>
  </si>
  <si>
    <t>44 meses</t>
  </si>
  <si>
    <t>Selección de una Mutua colaboradora en la gestión de la seguridad social que cubra las contingencias derivadas de los riesgos profesionales y otras actividades protectoras de la Seguridad Social</t>
  </si>
  <si>
    <t>Asepeyo MCcSS 151</t>
  </si>
  <si>
    <t>Suministro y mantenimiento de tres vehículos de diez metros, siete de doce metros y quince de dieciocho metros, para Guaguas Municipales, S.A.</t>
  </si>
  <si>
    <t>Lote 1: Desierto             Lote 2: Desierto              Lote 3: Solaris Bus Ibérica, S.L.U.</t>
  </si>
  <si>
    <t>Servicios de auditoría de las cuentas anuales, verificación del estado de información no financiera y verificación y emisión del informe de cumplimiento del contrato programa de Guaguas Municipales, S.A. para los ejercicios 2022, 2023 y 2024.</t>
  </si>
  <si>
    <t>Grupo de Auditores Públicos SAP</t>
  </si>
  <si>
    <t>Suministro de dos vehículos auxiliares eléctricos para Guaguas Municipales, S.A.</t>
  </si>
  <si>
    <t>Orvecame Gran Canaria, S.L.</t>
  </si>
  <si>
    <t>7 meses</t>
  </si>
  <si>
    <t>Servicios de despliegue y acceso a la aplicación de gestión de personal (GINPIX7) en entorno Cloud y como software as a service (SaaS) para Guaguas Municipales, S.A. en el marco del Plan de Recuperación, Transformación y Resiliencia- "financiado por la Unión Europea - NextGenerationEU"</t>
  </si>
  <si>
    <t>Soluciones Avanzadas en Informática Aplicada, S.L.</t>
  </si>
  <si>
    <t>Servicio de soporte y mantenimiento de arquero y mantenimiento hardware para Guaguas Municipales, S.A.</t>
  </si>
  <si>
    <t>Servicios de Consultoría Independiente, S.L.</t>
  </si>
  <si>
    <t xml:space="preserve">Adjudicación por trámite de emergencia de la contratación del servicio de limpieza de la entidad Guaguas Municipales S.A </t>
  </si>
  <si>
    <t>6 meses</t>
  </si>
  <si>
    <t>Negociado sin publicidad tramitado por la vía de emergencia</t>
  </si>
  <si>
    <t>CA10/20</t>
  </si>
  <si>
    <t>Servicio de apoyo a la salud laboral para Guaguas Municipales, S.A.</t>
  </si>
  <si>
    <t>Lote 1: Clínica de Urgencia Nª Sª del Perpetuo Socorro
Lote 2: Clínica de Urgencia Nª Sª del Perpetuo Socorro</t>
  </si>
  <si>
    <t>CA1/21</t>
  </si>
  <si>
    <t>Servicio de seguro de responsabilidad civil para Guaguas Municipales, S.A.</t>
  </si>
  <si>
    <t>AXA Seguros Generales S.A. de Seguros y Reaseguros</t>
  </si>
  <si>
    <t>CA6/20</t>
  </si>
  <si>
    <t>Servicios de gestión de social media de Guaguas Municipales, S.A.</t>
  </si>
  <si>
    <t>Jorge Rodríguez Álamo</t>
  </si>
  <si>
    <t>CA11/20</t>
  </si>
  <si>
    <t>Suministro de tarjetas de títulos de transporte sin contacto 
"Bono Guagua LPA Movilidad" para Guaguas Municipales, S.A.</t>
  </si>
  <si>
    <t>Calmell, S.A.</t>
  </si>
  <si>
    <t>CA14/20</t>
  </si>
  <si>
    <t>Suministro e instalación de un frenómetro industrial con los servicios 
de mantenimiento para Guaguas Municipales, S.A.</t>
  </si>
  <si>
    <t>Maha Maschinenbau Haldenwan España, S.L.</t>
  </si>
  <si>
    <t>Sum: 3 meses
Mant: 3 años</t>
  </si>
  <si>
    <t>CA12/20</t>
  </si>
  <si>
    <t>Servicios de asistencia técnica para la comunicación interna de Guaguas Municipales, S.A.</t>
  </si>
  <si>
    <t>Andrea Cabrera Kñallinsky</t>
  </si>
  <si>
    <t>CA3/21</t>
  </si>
  <si>
    <t>Servicios de mantenimiento integral de los puntos de información al viajeros para Guaguas Municipales, S.A.</t>
  </si>
  <si>
    <t>CA2-20</t>
  </si>
  <si>
    <t>Obra</t>
  </si>
  <si>
    <t>Obras oficina Santa Catalina</t>
  </si>
  <si>
    <t>Velplus Construcciones, S.L.</t>
  </si>
  <si>
    <t>CA16/20</t>
  </si>
  <si>
    <t>Suministro de Routers embarcados para Guaguas Municipales, S.A.</t>
  </si>
  <si>
    <t>Vodafone España, S.A.U.</t>
  </si>
  <si>
    <t>CA6/21</t>
  </si>
  <si>
    <t>Servicios de asistencia técnica para la realización de los trabajos de calidad percibida por los clientes de Guaguas Municipales, S.A.</t>
  </si>
  <si>
    <t>Simple Lógica Investigación S.A.</t>
  </si>
  <si>
    <t>NEG1-21</t>
  </si>
  <si>
    <t>Servicio de mantenimiento de la solución integral de administración electrónica</t>
  </si>
  <si>
    <t>Espublico Servicios para la Administración, S.A.</t>
  </si>
  <si>
    <t>CA15-20</t>
  </si>
  <si>
    <t>Servicio de auditoría del sistema lógico de regulación semafórica</t>
  </si>
  <si>
    <t>Sincosur, Ingeniería Sostenible. S.L..</t>
  </si>
  <si>
    <t>5 meses</t>
  </si>
  <si>
    <t>CA9-21</t>
  </si>
  <si>
    <t>Servicios para la realización de 175 pruebas de aptitud físicas bolsa de empleo CP¨S</t>
  </si>
  <si>
    <t>Valora Prevención, S.L.</t>
  </si>
  <si>
    <t>CA2-21</t>
  </si>
  <si>
    <t>Contrato mixto del servicio de mantenimiento de las diversas instalaciones de Guaguas Municipales, S.A., así como suministro, instalación y gestión de un sistema software de mantenimiento asistido por ordenador (GMAO). LOTE 10: SUMINISTRO, INSTALACIÓN Y GESTIÓN DE UN SOFTWARE DE GESTIÓN DE MANTENIMIENTO ASISTIDO POR ORDENADOR (GMAO).</t>
  </si>
  <si>
    <t>Soluciones Tecnológicas Yecasan, S.L.U.</t>
  </si>
  <si>
    <t>Contrato mixto del servicio de mantenimiento de las diversas instalaciones de Guaguas Municipales, S.A., así como suministro, instalación y gestión de un sistema software de mantenimiento asistido por ordenador (GMAO). LOTE 9:SERVICIO DE MANTENIMIENTO DE INFRAESTRUCTURA Y OBRAS.</t>
  </si>
  <si>
    <t>Contrato mixto del servicio de mantenimiento de las diversas instalaciones de Guaguas Municipales, S.A., así como suministro, instalación y gestión de un sistema software de mantenimiento asistido por ordenador (GMAO). LOTE 7: SERVICIO DE MANTENIMIENTO DE ASCENSORES.</t>
  </si>
  <si>
    <t>Zardoya Otis, S.A.</t>
  </si>
  <si>
    <t>Contrato mixto del servicio de mantenimiento de las diversas instalaciones de Guaguas Municipales, S.A., así como suministro, instalación y gestión de un sistema software de mantenimiento asistido por ordenador (GMAO). LOTE 6: SERVICIO DE MANTENIMIENTO DE ALBAÑILERÍA, CARPINTERÍA DE MADERA Y METÁLICA, CRISTALERÍA, CERRAJERÍA, ASÍ COMO PUERTAS AUTOMÁTICAS PARA VEHÍCULOS.</t>
  </si>
  <si>
    <t>Contrato mixto del servicio de mantenimiento de las diversas instalaciones de Guaguas Municipales, S.A., así como suministro, instalación y gestión de un sistema software de mantenimiento asistido por ordenador (GMAO). LOTE 5: SERVICIO DE MANTENIMIENTO DE LAS INSTALACIONES DE FONTANERÍA Y SANEAMIENTO, ASÍ COMO DE LA INSTALACIÓN DE FILTRADO Y RECICLADO DE AGUA.</t>
  </si>
  <si>
    <t>Contrato mixto del servicio de mantenimiento de las diversas instalaciones de Guaguas Municipales, S.A., así como suministro, instalación y gestión de un sistema software de mantenimiento asistido por ordenador (GMAO). LOTE 3: SERVICIO DE MANTENIMIENTO DE EQUIPOS DE TALLER Y OTRAS HERRAMIENTAS Y UTILLAJE.</t>
  </si>
  <si>
    <t>Gratec, S.A.</t>
  </si>
  <si>
    <t>Contrato mixto del servicio de mantenimiento de las diversas instalaciones de Guaguas Municipales, S.A., así como suministro, instalación y gestión de un sistema software de mantenimiento asistido por ordenador (GMAO). LOTE 2: SERVICIO DE MANTENIMIENTO DE INSTALACIONES CONTRA INCENDIO Y PUERTAS CORTAFUEGO.</t>
  </si>
  <si>
    <t>Igemont Tecnologías, S.A.</t>
  </si>
  <si>
    <t>Contrato mixto del servicio de mantenimiento de las diversas instalaciones de Guaguas Municipales, S.A., así como suministro, instalación y gestión de un sistema software de mantenimiento asistido por ordenador (GMAO) LOTE 1: SERVICIO DE MANTENIMIENTO DE INSTALACIONES ELÉCTRICAS.</t>
  </si>
  <si>
    <t>Gestiona Desarrollo de Servicios Integrales, S.L.U.</t>
  </si>
  <si>
    <t>CA 8-21</t>
  </si>
  <si>
    <t>Servicios de asistencia técnica en transporte público urbano para Guaguas Municipales, S.A.</t>
  </si>
  <si>
    <t>UTE TEMA INGENIERÍA, S.L. –</t>
  </si>
  <si>
    <t>CA16-21</t>
  </si>
  <si>
    <t>Servicios de remolque para traslado de vehículos de Guaguas Municipales, S.A.</t>
  </si>
  <si>
    <t>Grúas Las Palmas, S.L.</t>
  </si>
  <si>
    <t>PAT1-21</t>
  </si>
  <si>
    <t>Contrato mixto de cesión de la explotación publicitaria en el exterior de la flota de Guaguas y servicio de reposición de señalética corporativa para Guaguas Municipales, S.A.</t>
  </si>
  <si>
    <t>WAWA CONSULTORES EN MOVILIDAD, S.L.</t>
  </si>
  <si>
    <t>CA 5-21</t>
  </si>
  <si>
    <t>Servicio de asesoramiento fiscal para Guaguas Municipales, S.A.</t>
  </si>
  <si>
    <t>Luján Asesores, S.L.</t>
  </si>
  <si>
    <t>CD FEMP1/21</t>
  </si>
  <si>
    <t>Willis Iberia Correduría de Seguros y Reaseguros</t>
  </si>
  <si>
    <t>Lote 1: Sharp Electronics Europe Limited Sucursal en España</t>
  </si>
  <si>
    <t>Lote 2: Kanarianolta, S.A.</t>
  </si>
  <si>
    <t>n/a</t>
  </si>
  <si>
    <t>Precios unitarios</t>
  </si>
  <si>
    <t>50 días</t>
  </si>
  <si>
    <t>Precio unitario: (2,40%)</t>
  </si>
  <si>
    <t>48 meses</t>
  </si>
  <si>
    <t>Suministro: 5.848.500,00    Servicio postventa: 126.143,03    *</t>
  </si>
  <si>
    <t>https://contrataciondelestado.es/wps/poc?uri=deeplink%3Adetalle_licitacion&amp;idEvl=rPYxCxNhsiKXQV0WE7lYPw%3D%3D</t>
  </si>
  <si>
    <t xml:space="preserve">* Ver el resto de conceptos ofertados en el expediente de contratación a través del siguiente enlace: </t>
  </si>
  <si>
    <t>Lote 1: Calmell, S.A.            Lote 2: Calmell, S.A.            Lote 3: Calmell, S.A.</t>
  </si>
  <si>
    <t>Adjudicatario</t>
  </si>
  <si>
    <r>
      <t xml:space="preserve">RELACIÓN DE CONTRATOS ADJUDICADOS POR GUAGUAS MUNICIPALES, S.A. 2022 </t>
    </r>
    <r>
      <rPr>
        <b/>
        <sz val="10"/>
        <color theme="1"/>
        <rFont val="Hlevética"/>
      </rPr>
      <t>A EXCEPCIÓN DE LOS CONTRATOS MENORES
(Todos los contratos formalizados se han adjudicado mediante licitación publicada en el Perfil del Contratante de Guaguas Municipales, S.A., debidamente alojado en la Plataforma de Contratación del Sector Público)</t>
    </r>
  </si>
  <si>
    <r>
      <t xml:space="preserve">RELACIÓN DE CONTRATOS ADJUDICADOS POR GUAGUAS MUNICIPALES, S.A. 2021 </t>
    </r>
    <r>
      <rPr>
        <b/>
        <sz val="10"/>
        <color theme="1"/>
        <rFont val="Hlevética"/>
      </rPr>
      <t>A EXCEPCIÓN DE LOS CONTRATOS MENORES
(Todos los contratos formalizados se han adjudicado mediante licitación publicada en el Perfil del Contratante de Guaguas Municipales, S.A., debidamente alojado en la Plataforma de Contratación del Sector Público)</t>
    </r>
  </si>
  <si>
    <r>
      <t xml:space="preserve">RELACIÓN DE CONTRATOS ADJUDICADOS POR GUAGUAS MUNICIPALES, S.A. 2020 </t>
    </r>
    <r>
      <rPr>
        <b/>
        <sz val="10"/>
        <color theme="1"/>
        <rFont val="Helvética"/>
      </rPr>
      <t>A EXCEPCIÓN DE LOS CONTRATOS MENORES
(Todos los contratos formalizados se han adjudicado mediante licitación publicada en el Perfil del Contratante de Guaguas Municipales, S.A., debidamente alojado en la Plataforma de Contratación del Sector Público)</t>
    </r>
  </si>
  <si>
    <r>
      <t xml:space="preserve">RELACIÓN DE CONTRATOS ADJUDICADOS POR GUAGUAS MUNICIPALES, S.A. 2019 </t>
    </r>
    <r>
      <rPr>
        <b/>
        <sz val="10"/>
        <color theme="1"/>
        <rFont val="Helvética"/>
      </rPr>
      <t>A EXCEPCIÓN DE LOS CONTRATOS MENORES
(Todos los contratos formalizados se han adjudicado mediante licitación publicada en el Perfil del Contratante de Guaguas Municipales, S.A., debidamente alojado en la Plataforma de Contratación del Sector Público)</t>
    </r>
  </si>
  <si>
    <t>CA 14-22</t>
  </si>
  <si>
    <t>CA 23-22</t>
  </si>
  <si>
    <t>CA 17-22 B</t>
  </si>
  <si>
    <t>CA 3-23</t>
  </si>
  <si>
    <t>NEG 1-23</t>
  </si>
  <si>
    <t>CA 1-23</t>
  </si>
  <si>
    <t>CA 4-23</t>
  </si>
  <si>
    <t>CA 5-23</t>
  </si>
  <si>
    <t>CA 6-23</t>
  </si>
  <si>
    <t>CA 7-23</t>
  </si>
  <si>
    <t>CA 9-23</t>
  </si>
  <si>
    <t>CA 8-23</t>
  </si>
  <si>
    <t>CE 1-23</t>
  </si>
  <si>
    <t>CA 15-23</t>
  </si>
  <si>
    <t>CA 2-23</t>
  </si>
  <si>
    <t>Suministro y servicios posventa de diez vehículos de veintún metros, para Guaguas Municipales, S.A.</t>
  </si>
  <si>
    <t>Evobus Ibérica, S.A.U.</t>
  </si>
  <si>
    <t>Suministro y mantenimiento de diez vehículos de doce metros para Guaguas Municipales, S.A.</t>
  </si>
  <si>
    <t>Lote 1: Scania Hispania, S.A.</t>
  </si>
  <si>
    <t>Lote 2: MAN Vehículos Industriales Importador Canarias, S.L.</t>
  </si>
  <si>
    <t xml:space="preserve">Servicio de asistencia técnica para la realización de los trabajos de calidad percibida por los clientes de Guaguas Municipales, S.A. </t>
  </si>
  <si>
    <t>GFK EMER AD HOC RESEARCH, S.L.</t>
  </si>
  <si>
    <t>Servicio de renovación de las licencias del software de Gestión Empresarial (ERP) "Etendo" implantado en Guaguas Municipales, S.A.</t>
  </si>
  <si>
    <t>Contrato mixto de obra, suministro, instalación, puesta en servicio y legalización de la infraestructura eléctrica necesaria para la recarga de vehículos eléctricos de la empresa Guaguas Municipales, S.A.</t>
  </si>
  <si>
    <t>Endesa X Servicios, S.L.</t>
  </si>
  <si>
    <t>Suministro por lotes de la uniformidad del personal de Guaguas Municipales, S.A.</t>
  </si>
  <si>
    <t>Lote 1: El Corte Inglés, S.A.</t>
  </si>
  <si>
    <t>Lote 2: Sebastián Tejera, S.L.</t>
  </si>
  <si>
    <t>Lote 3: El Corte Inglés, S.A.</t>
  </si>
  <si>
    <t>Suministro e implantación de un sistema de gestión (GMAO) de mantenimiento de la flota de autobuses de Guaguas Municipales, S.A. y suministro de dispositivos móviles, en el marco del Plan de Recuperación, Transformación y Resiliencia- “financiado por la Unión Europea - NextGenerationEU" (PRTR C01.|01.P01)</t>
  </si>
  <si>
    <t>Lote 1: Aytos Soluciones Informáticas, S.L.U.</t>
  </si>
  <si>
    <t>Lote 2: Telefónica Soluciones de Informática y Comunicaciones de España, S.A.</t>
  </si>
  <si>
    <t>Suministro e instalación de un sistema de monitorización para la detección temprana de incidencias en la flota de vehículos de Guaguas Municipales, S.A., “financiado por la Unión Europea - NextGenerationEU"</t>
  </si>
  <si>
    <t>Stra, S.A.</t>
  </si>
  <si>
    <t>RELACIÓN DE CONTRATOS ADJUDICADOS POR GUAGUAS MUNICIPALES, S.A. 2023 A EXCEPCIÓN DE LOS CONTRATOS MENORES
(Todos los contratos formalizados se han adjudicado mediante licitación publicada en el Perfil del Contratante de Guaguas Municipales, S.A., debidamente alojado en la Plataforma de Contratación del Sector Público)</t>
  </si>
  <si>
    <t>SICE - SICE SEGURIDAD</t>
  </si>
  <si>
    <t>Servicio de implantación de señalética accesible en las paradas de la red de líneas de Guaguas Municipales, S.A., en el marco del Plan de Recuperación, Transformación y Resiliencia- “Financiado por la Unión Europea - NextGenerationEU" (PRTR C01.|01.P01)</t>
  </si>
  <si>
    <t>Implaser 99, S.L.L.</t>
  </si>
  <si>
    <t>Suministro, instalación, mantenimiento y gestión de un sistema de videovigilancia embarcada en 158 autobuses de Guaguas Municipales, S.A., en el marco del Plan de Recuperación, Transformación y Resiliencia- “Financiado por la Unión Europea - NextGenerationEU" (PRTR C01.|01.P01)</t>
  </si>
  <si>
    <t>Contrato de suministro de postes inteligentes de información al viajero para Guaguas Municipales, S.A., en el marco del Plan de Recuperación, Transformación y Resiliencia- “financiado
por la Unión Europea - NextGenerationEU" (PRTR C01.|01.P01)</t>
  </si>
  <si>
    <t>Servicio de una póliza de responsabilidad civil de autoridades, administradores, directivos y personal al servicio de Guaguas Municipales, S.A.</t>
  </si>
  <si>
    <t>AIG Europe, S.A.</t>
  </si>
  <si>
    <t>Suministro e instalación de elevadores de columna móvil de tipo Wireless o sin cable para Guaguas Municipales, S.A.</t>
  </si>
  <si>
    <t>130 días</t>
  </si>
  <si>
    <t>Elías Jadraque, S.A.</t>
  </si>
  <si>
    <t>Adjudicación por trámite de emergencia de la contratación de la obra de rehabilitación de pilar en rampa de cochera de la empresa Guaguas Municipales, S.A .</t>
  </si>
  <si>
    <t>Isidro Hernández y Hermanos, S.A.</t>
  </si>
  <si>
    <t>Servicios de seguro de autos para la flota de Guaguas y vehículos auxiliares, así como del seguro obligatorio de viajeros de Guaguas Municipales, S.A.</t>
  </si>
  <si>
    <t>FIATC Mutua de Seguros y Reaseguros</t>
  </si>
  <si>
    <t>71 meses</t>
  </si>
  <si>
    <t>72 meses</t>
  </si>
  <si>
    <t>3 meses</t>
  </si>
  <si>
    <t>60 meses</t>
  </si>
  <si>
    <t>24 meses</t>
  </si>
  <si>
    <t>Antes del 30/11/2024</t>
  </si>
  <si>
    <t>3 meses a partir de la firma del contrato</t>
  </si>
</sst>
</file>

<file path=xl/styles.xml><?xml version="1.0" encoding="utf-8"?>
<styleSheet xmlns="http://schemas.openxmlformats.org/spreadsheetml/2006/main">
  <numFmts count="2">
    <numFmt numFmtId="43" formatCode="_-* #,##0.00\ _€_-;\-* #,##0.00\ _€_-;_-* &quot;-&quot;??\ _€_-;_-@_-"/>
    <numFmt numFmtId="164" formatCode="#,##0.00\ &quot;€&quot;"/>
  </numFmts>
  <fonts count="24">
    <font>
      <sz val="11"/>
      <color theme="1"/>
      <name val="Calibri"/>
      <family val="2"/>
      <scheme val="minor"/>
    </font>
    <font>
      <sz val="10"/>
      <color theme="1"/>
      <name val="Arial"/>
      <family val="2"/>
    </font>
    <font>
      <sz val="10"/>
      <color rgb="FF000000"/>
      <name val="Arial"/>
      <family val="2"/>
    </font>
    <font>
      <sz val="11"/>
      <color theme="1"/>
      <name val="Calibri"/>
      <family val="2"/>
      <scheme val="minor"/>
    </font>
    <font>
      <b/>
      <sz val="10"/>
      <color rgb="FF000000"/>
      <name val="Helvética"/>
    </font>
    <font>
      <b/>
      <sz val="10"/>
      <color theme="1"/>
      <name val="Helvética"/>
    </font>
    <font>
      <sz val="10"/>
      <color theme="1"/>
      <name val="Helvética"/>
    </font>
    <font>
      <sz val="10"/>
      <color rgb="FF000000"/>
      <name val="Helvética"/>
    </font>
    <font>
      <b/>
      <sz val="10"/>
      <color rgb="FF000000"/>
      <name val="Hlevética"/>
    </font>
    <font>
      <b/>
      <sz val="10"/>
      <color theme="1"/>
      <name val="Hlevética"/>
    </font>
    <font>
      <sz val="10"/>
      <color theme="1"/>
      <name val="Hlevética"/>
    </font>
    <font>
      <sz val="10"/>
      <color rgb="FF000000"/>
      <name val="Hlevética"/>
    </font>
    <font>
      <b/>
      <sz val="10"/>
      <color theme="1"/>
      <name val="Helvetica"/>
      <family val="2"/>
    </font>
    <font>
      <b/>
      <sz val="10"/>
      <color rgb="FF000000"/>
      <name val="Helvetica"/>
      <family val="2"/>
    </font>
    <font>
      <sz val="10"/>
      <color theme="1"/>
      <name val="Helvetica"/>
      <family val="2"/>
    </font>
    <font>
      <sz val="10"/>
      <color rgb="FF000000"/>
      <name val="Helvetica"/>
      <family val="2"/>
    </font>
    <font>
      <b/>
      <sz val="10"/>
      <color theme="1"/>
      <name val="Arial"/>
      <family val="2"/>
    </font>
    <font>
      <sz val="11"/>
      <color theme="1"/>
      <name val="Arial"/>
      <family val="2"/>
    </font>
    <font>
      <sz val="11"/>
      <color theme="1"/>
      <name val="Helvetica"/>
      <family val="2"/>
    </font>
    <font>
      <b/>
      <sz val="11"/>
      <color theme="1"/>
      <name val="Calibri"/>
      <family val="2"/>
      <scheme val="minor"/>
    </font>
    <font>
      <sz val="10"/>
      <name val="Hlevética"/>
    </font>
    <font>
      <sz val="10"/>
      <name val="Calibri"/>
      <family val="2"/>
      <scheme val="minor"/>
    </font>
    <font>
      <sz val="8"/>
      <name val="Calibri"/>
      <family val="2"/>
      <scheme val="minor"/>
    </font>
    <font>
      <b/>
      <sz val="10"/>
      <name val="Hlevética"/>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5F7F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73">
    <xf numFmtId="0" fontId="0" fillId="0" borderId="0" xfId="0"/>
    <xf numFmtId="0" fontId="0" fillId="0" borderId="0" xfId="0" applyAlignment="1">
      <alignment horizontal="center" vertical="center"/>
    </xf>
    <xf numFmtId="4" fontId="0" fillId="0" borderId="0" xfId="0" applyNumberForma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vertical="center" wrapText="1"/>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vertical="center" wrapText="1"/>
    </xf>
    <xf numFmtId="4" fontId="2" fillId="0" borderId="0" xfId="0" applyNumberFormat="1" applyFont="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4" fontId="6" fillId="0" borderId="4" xfId="0" applyNumberFormat="1" applyFont="1" applyBorder="1" applyAlignment="1">
      <alignment horizontal="center" vertical="center"/>
    </xf>
    <xf numFmtId="0" fontId="7" fillId="0" borderId="4" xfId="0" applyFont="1" applyBorder="1" applyAlignment="1">
      <alignment vertical="center" wrapText="1"/>
    </xf>
    <xf numFmtId="14" fontId="6" fillId="0" borderId="4" xfId="0" applyNumberFormat="1" applyFont="1" applyBorder="1" applyAlignment="1">
      <alignment horizontal="center" vertical="center"/>
    </xf>
    <xf numFmtId="14"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wrapText="1"/>
    </xf>
    <xf numFmtId="4" fontId="7" fillId="0" borderId="4" xfId="0" applyNumberFormat="1" applyFont="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4" xfId="0" applyFont="1" applyBorder="1" applyAlignment="1">
      <alignment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xf>
    <xf numFmtId="0" fontId="11" fillId="0" borderId="4" xfId="0" applyFont="1" applyBorder="1" applyAlignment="1">
      <alignment vertical="center" wrapText="1"/>
    </xf>
    <xf numFmtId="14" fontId="10" fillId="0" borderId="4" xfId="0" applyNumberFormat="1" applyFont="1" applyBorder="1" applyAlignment="1">
      <alignment horizontal="center" vertical="center"/>
    </xf>
    <xf numFmtId="0" fontId="9"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4" xfId="0" applyBorder="1" applyAlignment="1">
      <alignment horizontal="center" vertical="center"/>
    </xf>
    <xf numFmtId="0" fontId="0" fillId="0" borderId="10" xfId="0" applyBorder="1" applyAlignment="1">
      <alignment horizontal="center" vertical="center"/>
    </xf>
    <xf numFmtId="43" fontId="0" fillId="0" borderId="0" xfId="2" applyFont="1"/>
    <xf numFmtId="4" fontId="7"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xf>
    <xf numFmtId="43" fontId="0" fillId="0" borderId="0" xfId="0" applyNumberFormat="1"/>
    <xf numFmtId="4" fontId="5" fillId="0" borderId="4" xfId="0" applyNumberFormat="1" applyFont="1" applyBorder="1" applyAlignment="1">
      <alignment horizontal="center" vertical="center"/>
    </xf>
    <xf numFmtId="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0" fontId="7" fillId="0" borderId="4" xfId="1" applyNumberFormat="1" applyFont="1" applyBorder="1" applyAlignment="1">
      <alignment horizontal="center" vertical="center" wrapText="1"/>
    </xf>
    <xf numFmtId="4" fontId="4" fillId="0" borderId="4" xfId="0" applyNumberFormat="1" applyFont="1" applyBorder="1" applyAlignment="1">
      <alignment horizontal="center" vertical="center"/>
    </xf>
    <xf numFmtId="4" fontId="6" fillId="0" borderId="0" xfId="0" applyNumberFormat="1" applyFont="1" applyAlignment="1">
      <alignment horizontal="center" vertical="center"/>
    </xf>
    <xf numFmtId="4" fontId="7" fillId="0" borderId="0" xfId="0" applyNumberFormat="1"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xf>
    <xf numFmtId="10" fontId="7" fillId="0" borderId="0" xfId="1" applyNumberFormat="1" applyFont="1" applyBorder="1" applyAlignment="1">
      <alignment horizontal="center" vertical="center" wrapText="1"/>
    </xf>
    <xf numFmtId="0" fontId="6" fillId="0" borderId="0" xfId="0" applyFont="1"/>
    <xf numFmtId="10" fontId="6" fillId="0" borderId="0" xfId="1" applyNumberFormat="1" applyFont="1"/>
    <xf numFmtId="0" fontId="5" fillId="0" borderId="4" xfId="0" applyFont="1" applyBorder="1" applyAlignment="1">
      <alignment horizontal="center"/>
    </xf>
    <xf numFmtId="4" fontId="6" fillId="0" borderId="4" xfId="0" applyNumberFormat="1" applyFont="1" applyBorder="1" applyAlignment="1">
      <alignment horizontal="left" vertical="center"/>
    </xf>
    <xf numFmtId="4" fontId="5" fillId="0" borderId="4" xfId="0" applyNumberFormat="1" applyFont="1" applyBorder="1" applyAlignment="1">
      <alignment horizontal="left" vertical="center"/>
    </xf>
    <xf numFmtId="0" fontId="5" fillId="0" borderId="4" xfId="0" applyFont="1" applyBorder="1" applyAlignment="1">
      <alignment horizontal="left"/>
    </xf>
    <xf numFmtId="4" fontId="0" fillId="0" borderId="0" xfId="0" applyNumberFormat="1" applyAlignment="1">
      <alignment horizontal="center"/>
    </xf>
    <xf numFmtId="4" fontId="7" fillId="3" borderId="4" xfId="0" applyNumberFormat="1" applyFont="1" applyFill="1" applyBorder="1" applyAlignment="1">
      <alignment horizontal="center" vertical="center"/>
    </xf>
    <xf numFmtId="4" fontId="12" fillId="0" borderId="4" xfId="0" applyNumberFormat="1" applyFont="1" applyBorder="1" applyAlignment="1">
      <alignment horizontal="center" vertical="center"/>
    </xf>
    <xf numFmtId="4"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4" fontId="14" fillId="0" borderId="4" xfId="0" applyNumberFormat="1" applyFont="1" applyBorder="1" applyAlignment="1">
      <alignment horizontal="left" vertical="center"/>
    </xf>
    <xf numFmtId="4" fontId="15" fillId="0" borderId="4" xfId="0" applyNumberFormat="1" applyFont="1" applyBorder="1" applyAlignment="1">
      <alignment horizontal="center" vertical="center"/>
    </xf>
    <xf numFmtId="10" fontId="15" fillId="0" borderId="4" xfId="1" applyNumberFormat="1" applyFont="1" applyBorder="1" applyAlignment="1">
      <alignment horizontal="center" vertical="center" wrapText="1"/>
    </xf>
    <xf numFmtId="4" fontId="12" fillId="0" borderId="4" xfId="0" applyNumberFormat="1" applyFont="1" applyBorder="1" applyAlignment="1">
      <alignment horizontal="left" vertical="center"/>
    </xf>
    <xf numFmtId="4" fontId="13" fillId="0" borderId="4" xfId="0" applyNumberFormat="1" applyFont="1" applyBorder="1" applyAlignment="1">
      <alignment horizontal="center" vertical="center"/>
    </xf>
    <xf numFmtId="0" fontId="16" fillId="0" borderId="4" xfId="0" applyFont="1" applyBorder="1"/>
    <xf numFmtId="0" fontId="1" fillId="0" borderId="0" xfId="0" applyFont="1"/>
    <xf numFmtId="43" fontId="14" fillId="0" borderId="4" xfId="2" applyFont="1" applyBorder="1"/>
    <xf numFmtId="10" fontId="14" fillId="0" borderId="4" xfId="1" applyNumberFormat="1" applyFont="1" applyBorder="1" applyAlignment="1">
      <alignment horizontal="center"/>
    </xf>
    <xf numFmtId="43" fontId="12" fillId="0" borderId="4" xfId="2" applyFont="1" applyBorder="1"/>
    <xf numFmtId="0" fontId="17" fillId="0" borderId="0" xfId="0" applyFont="1"/>
    <xf numFmtId="0" fontId="18" fillId="0" borderId="0" xfId="0" applyFont="1"/>
    <xf numFmtId="0" fontId="12" fillId="0" borderId="4" xfId="0" applyFont="1" applyBorder="1" applyAlignment="1">
      <alignment horizontal="left"/>
    </xf>
    <xf numFmtId="0" fontId="14" fillId="0" borderId="0" xfId="0" applyFont="1"/>
    <xf numFmtId="4" fontId="12" fillId="0" borderId="0" xfId="0" applyNumberFormat="1" applyFont="1" applyAlignment="1">
      <alignment horizontal="left" vertical="center"/>
    </xf>
    <xf numFmtId="4" fontId="13" fillId="0" borderId="0" xfId="0" applyNumberFormat="1" applyFont="1" applyAlignment="1">
      <alignment horizontal="center" vertical="center"/>
    </xf>
    <xf numFmtId="10" fontId="15" fillId="0" borderId="0" xfId="1" applyNumberFormat="1" applyFont="1" applyBorder="1" applyAlignment="1">
      <alignment horizontal="center" vertical="center" wrapText="1"/>
    </xf>
    <xf numFmtId="4" fontId="15" fillId="3" borderId="4" xfId="0" applyNumberFormat="1" applyFont="1" applyFill="1" applyBorder="1" applyAlignment="1">
      <alignment horizontal="center" vertical="center" wrapText="1"/>
    </xf>
    <xf numFmtId="0" fontId="10" fillId="0" borderId="4" xfId="0" applyFont="1" applyBorder="1" applyAlignment="1">
      <alignment horizontal="left" vertical="center" wrapText="1"/>
    </xf>
    <xf numFmtId="4" fontId="11" fillId="0" borderId="4" xfId="0" applyNumberFormat="1" applyFont="1" applyBorder="1" applyAlignment="1">
      <alignment horizontal="center" vertical="center"/>
    </xf>
    <xf numFmtId="4" fontId="11" fillId="0" borderId="4" xfId="0" applyNumberFormat="1" applyFont="1" applyBorder="1" applyAlignment="1">
      <alignment horizontal="center" vertical="center" wrapText="1"/>
    </xf>
    <xf numFmtId="0" fontId="0" fillId="0" borderId="4" xfId="0" applyBorder="1" applyAlignment="1">
      <alignment vertical="center"/>
    </xf>
    <xf numFmtId="0" fontId="19" fillId="0" borderId="4" xfId="0" applyFont="1" applyBorder="1"/>
    <xf numFmtId="0" fontId="20" fillId="0" borderId="4" xfId="0" applyFont="1" applyBorder="1" applyAlignment="1">
      <alignment vertical="center"/>
    </xf>
    <xf numFmtId="0" fontId="20" fillId="0" borderId="4" xfId="0" applyFont="1" applyBorder="1" applyAlignment="1">
      <alignment horizontal="left" vertical="center" wrapText="1"/>
    </xf>
    <xf numFmtId="4" fontId="20" fillId="0" borderId="4" xfId="0" applyNumberFormat="1" applyFont="1" applyBorder="1" applyAlignment="1">
      <alignment horizontal="center" vertical="center"/>
    </xf>
    <xf numFmtId="4"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0" fontId="20" fillId="0" borderId="4" xfId="0" applyFont="1" applyBorder="1" applyAlignment="1">
      <alignment horizontal="center" vertical="center" wrapText="1"/>
    </xf>
    <xf numFmtId="0" fontId="10" fillId="0" borderId="0" xfId="0" applyFont="1" applyAlignment="1">
      <alignment horizontal="center" vertical="center"/>
    </xf>
    <xf numFmtId="14" fontId="21" fillId="3" borderId="4" xfId="0" applyNumberFormat="1" applyFont="1" applyFill="1" applyBorder="1" applyAlignment="1">
      <alignment horizontal="left" vertical="center"/>
    </xf>
    <xf numFmtId="4" fontId="0" fillId="0" borderId="4" xfId="0" applyNumberForma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vertical="center" wrapText="1"/>
    </xf>
    <xf numFmtId="0" fontId="20" fillId="0" borderId="0" xfId="0" applyFont="1" applyAlignment="1">
      <alignment vertical="center" wrapText="1"/>
    </xf>
    <xf numFmtId="4" fontId="20" fillId="0" borderId="0" xfId="0" applyNumberFormat="1" applyFont="1" applyAlignment="1">
      <alignment horizontal="center" vertical="center" wrapText="1"/>
    </xf>
    <xf numFmtId="0" fontId="20" fillId="0" borderId="4" xfId="0" applyFont="1" applyBorder="1" applyAlignment="1">
      <alignment wrapText="1"/>
    </xf>
    <xf numFmtId="0" fontId="20" fillId="0" borderId="13"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4" fontId="20" fillId="0" borderId="4" xfId="0" applyNumberFormat="1" applyFont="1" applyBorder="1" applyAlignment="1">
      <alignment horizontal="left" vertical="center" wrapText="1"/>
    </xf>
    <xf numFmtId="0" fontId="20" fillId="0" borderId="0" xfId="0" applyFont="1" applyAlignment="1">
      <alignment wrapText="1"/>
    </xf>
    <xf numFmtId="0" fontId="10" fillId="0" borderId="0" xfId="0" applyFont="1"/>
    <xf numFmtId="0" fontId="20" fillId="0" borderId="4" xfId="0" applyFont="1" applyBorder="1" applyAlignment="1">
      <alignment horizontal="left" vertical="center"/>
    </xf>
    <xf numFmtId="0" fontId="20" fillId="0" borderId="12" xfId="0" applyFont="1" applyBorder="1" applyAlignment="1">
      <alignment horizontal="left" vertical="center"/>
    </xf>
    <xf numFmtId="0" fontId="10" fillId="0" borderId="0" xfId="0" applyFont="1" applyAlignment="1">
      <alignment horizontal="left"/>
    </xf>
    <xf numFmtId="4" fontId="10" fillId="0" borderId="0" xfId="0" applyNumberFormat="1" applyFont="1" applyAlignment="1">
      <alignment horizontal="left" vertical="center"/>
    </xf>
    <xf numFmtId="4" fontId="11" fillId="0" borderId="0" xfId="0" applyNumberFormat="1" applyFont="1" applyAlignment="1">
      <alignment horizontal="center" vertical="center"/>
    </xf>
    <xf numFmtId="10" fontId="11" fillId="0" borderId="0" xfId="1" applyNumberFormat="1" applyFont="1" applyFill="1" applyBorder="1" applyAlignment="1">
      <alignment horizontal="center" vertical="center" wrapText="1"/>
    </xf>
    <xf numFmtId="0" fontId="20" fillId="0" borderId="0" xfId="0" applyFont="1" applyAlignment="1">
      <alignment horizontal="center" vertical="center"/>
    </xf>
    <xf numFmtId="4" fontId="9" fillId="0" borderId="0" xfId="0" applyNumberFormat="1" applyFont="1" applyAlignment="1">
      <alignment horizontal="left" vertical="center"/>
    </xf>
    <xf numFmtId="4" fontId="8" fillId="0" borderId="0" xfId="0" applyNumberFormat="1" applyFont="1" applyAlignment="1">
      <alignment horizontal="center" vertical="center"/>
    </xf>
    <xf numFmtId="0" fontId="9" fillId="0" borderId="0" xfId="0" applyFont="1" applyAlignment="1">
      <alignment horizontal="left"/>
    </xf>
    <xf numFmtId="4" fontId="9" fillId="0" borderId="0" xfId="0" applyNumberFormat="1" applyFont="1" applyAlignment="1">
      <alignment horizontal="center" vertical="center"/>
    </xf>
    <xf numFmtId="4" fontId="8" fillId="0" borderId="0" xfId="0" applyNumberFormat="1" applyFont="1" applyAlignment="1">
      <alignment horizontal="center" vertical="center" wrapText="1"/>
    </xf>
    <xf numFmtId="0" fontId="8" fillId="0" borderId="0" xfId="0" applyFont="1" applyAlignment="1">
      <alignment horizontal="center" vertical="center" wrapText="1"/>
    </xf>
    <xf numFmtId="4" fontId="10" fillId="0" borderId="0" xfId="0" applyNumberFormat="1" applyFont="1"/>
    <xf numFmtId="4" fontId="10" fillId="0" borderId="0" xfId="0" applyNumberFormat="1" applyFont="1" applyAlignment="1">
      <alignment horizontal="center"/>
    </xf>
    <xf numFmtId="0" fontId="9" fillId="0" borderId="0" xfId="0" applyFont="1"/>
    <xf numFmtId="4" fontId="20" fillId="0" borderId="0" xfId="0" applyNumberFormat="1" applyFont="1" applyAlignment="1">
      <alignment horizontal="center" vertical="center"/>
    </xf>
    <xf numFmtId="14" fontId="20" fillId="0" borderId="0" xfId="0" applyNumberFormat="1" applyFont="1" applyAlignment="1">
      <alignment horizontal="center" vertical="center"/>
    </xf>
    <xf numFmtId="0" fontId="20" fillId="0" borderId="0" xfId="0" applyFont="1" applyAlignment="1">
      <alignment horizontal="center" vertical="center" wrapText="1"/>
    </xf>
    <xf numFmtId="4" fontId="20" fillId="0" borderId="0" xfId="0" applyNumberFormat="1" applyFont="1" applyAlignment="1">
      <alignment horizontal="left" vertical="center" wrapText="1"/>
    </xf>
    <xf numFmtId="164" fontId="20" fillId="0" borderId="4" xfId="0" applyNumberFormat="1" applyFont="1" applyBorder="1" applyAlignment="1">
      <alignment horizontal="center" vertical="center" wrapText="1"/>
    </xf>
    <xf numFmtId="164" fontId="20" fillId="0" borderId="4" xfId="0" applyNumberFormat="1" applyFont="1" applyBorder="1" applyAlignment="1">
      <alignment horizontal="center" vertical="center"/>
    </xf>
    <xf numFmtId="0" fontId="20" fillId="0" borderId="0" xfId="0" applyFont="1"/>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4" fontId="20" fillId="0" borderId="0" xfId="0" applyNumberFormat="1" applyFont="1"/>
    <xf numFmtId="0" fontId="20" fillId="0" borderId="0" xfId="0" applyFont="1" applyAlignment="1">
      <alignment horizontal="left"/>
    </xf>
    <xf numFmtId="4" fontId="20" fillId="0" borderId="0" xfId="0" applyNumberFormat="1" applyFont="1" applyAlignment="1">
      <alignment horizontal="left" vertical="center"/>
    </xf>
    <xf numFmtId="10" fontId="20" fillId="0" borderId="0" xfId="1" applyNumberFormat="1" applyFont="1" applyFill="1" applyBorder="1" applyAlignment="1">
      <alignment horizontal="center" vertical="center" wrapText="1"/>
    </xf>
    <xf numFmtId="0" fontId="23" fillId="0" borderId="0" xfId="0" applyFont="1" applyAlignment="1">
      <alignment horizontal="left"/>
    </xf>
    <xf numFmtId="4" fontId="23" fillId="0" borderId="0" xfId="0" applyNumberFormat="1" applyFont="1" applyAlignment="1">
      <alignment horizontal="center" vertical="center"/>
    </xf>
    <xf numFmtId="4" fontId="23" fillId="0" borderId="0" xfId="0" applyNumberFormat="1" applyFont="1" applyAlignment="1">
      <alignment horizontal="center" vertical="center" wrapText="1"/>
    </xf>
    <xf numFmtId="0" fontId="23" fillId="0" borderId="0" xfId="0" applyFont="1" applyAlignment="1">
      <alignment horizontal="center" vertical="center" wrapText="1"/>
    </xf>
    <xf numFmtId="4" fontId="23" fillId="0" borderId="0" xfId="0" applyNumberFormat="1" applyFont="1" applyAlignment="1">
      <alignment horizontal="left" vertical="center"/>
    </xf>
    <xf numFmtId="4" fontId="20" fillId="0" borderId="0" xfId="0" applyNumberFormat="1" applyFont="1" applyAlignment="1">
      <alignment horizontal="center"/>
    </xf>
    <xf numFmtId="0" fontId="23" fillId="0" borderId="0" xfId="0" applyFont="1"/>
    <xf numFmtId="0" fontId="20" fillId="0" borderId="14" xfId="0" applyFont="1" applyBorder="1" applyAlignment="1">
      <alignment horizontal="left" vertical="center"/>
    </xf>
    <xf numFmtId="0" fontId="20" fillId="0" borderId="14" xfId="0" applyFont="1" applyBorder="1" applyAlignment="1">
      <alignment horizontal="center" vertical="center"/>
    </xf>
    <xf numFmtId="0" fontId="20" fillId="0" borderId="0" xfId="0" applyFont="1" applyAlignment="1">
      <alignment vertical="center"/>
    </xf>
    <xf numFmtId="0" fontId="20" fillId="4" borderId="4" xfId="0" applyFont="1" applyFill="1" applyBorder="1" applyAlignment="1">
      <alignment horizontal="left" vertical="center" wrapText="1"/>
    </xf>
    <xf numFmtId="0" fontId="20" fillId="0" borderId="14" xfId="0" applyFont="1" applyBorder="1" applyAlignment="1">
      <alignment horizontal="left" vertical="center" wrapText="1"/>
    </xf>
    <xf numFmtId="164" fontId="20" fillId="0" borderId="14" xfId="0" applyNumberFormat="1" applyFont="1" applyBorder="1" applyAlignment="1">
      <alignment horizontal="center" vertical="center"/>
    </xf>
    <xf numFmtId="0" fontId="20" fillId="0" borderId="15" xfId="0" applyFont="1" applyBorder="1" applyAlignment="1">
      <alignment horizontal="left" vertical="center"/>
    </xf>
    <xf numFmtId="0" fontId="20" fillId="0" borderId="15" xfId="0" applyFont="1" applyBorder="1" applyAlignment="1">
      <alignment horizontal="center" vertical="center"/>
    </xf>
    <xf numFmtId="0" fontId="20" fillId="0" borderId="15" xfId="0" applyFont="1" applyBorder="1" applyAlignment="1">
      <alignment horizontal="left" vertical="top" wrapText="1"/>
    </xf>
    <xf numFmtId="164" fontId="20" fillId="0" borderId="15" xfId="0" applyNumberFormat="1" applyFont="1" applyBorder="1" applyAlignment="1">
      <alignment vertical="center"/>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0" fillId="0" borderId="0" xfId="0" applyFont="1" applyAlignment="1">
      <alignment horizontal="left"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3">
    <cellStyle name="Millares" xfId="2" builtinId="3"/>
    <cellStyle name="Normal" xfId="0" builtinId="0"/>
    <cellStyle name="Porcentual"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71"/>
  <sheetViews>
    <sheetView showGridLines="0" tabSelected="1" workbookViewId="0">
      <selection activeCell="A2" sqref="A2:XFD24"/>
    </sheetView>
  </sheetViews>
  <sheetFormatPr baseColWidth="10" defaultColWidth="11.42578125" defaultRowHeight="12.75"/>
  <cols>
    <col min="1" max="1" width="11.28515625" style="132" bestFit="1" customWidth="1"/>
    <col min="2" max="2" width="9.85546875" style="132" bestFit="1" customWidth="1"/>
    <col min="3" max="3" width="57.42578125" style="132" customWidth="1"/>
    <col min="4" max="4" width="21.85546875" style="132" bestFit="1" customWidth="1"/>
    <col min="5" max="5" width="27.140625" style="132" customWidth="1"/>
    <col min="6" max="6" width="24.7109375" style="132" customWidth="1"/>
    <col min="7" max="7" width="11.42578125" style="132"/>
    <col min="8" max="8" width="20" style="132" bestFit="1" customWidth="1"/>
    <col min="9" max="9" width="23.42578125" style="132" bestFit="1" customWidth="1"/>
    <col min="10" max="16384" width="11.42578125" style="132"/>
  </cols>
  <sheetData>
    <row r="1" spans="1:11" ht="41.25" customHeight="1" thickBot="1">
      <c r="A1" s="159" t="s">
        <v>363</v>
      </c>
      <c r="B1" s="160"/>
      <c r="C1" s="160"/>
      <c r="D1" s="160"/>
      <c r="E1" s="160"/>
      <c r="F1" s="160"/>
      <c r="G1" s="160"/>
      <c r="H1" s="160"/>
      <c r="I1" s="161"/>
    </row>
    <row r="2" spans="1:11" ht="25.5">
      <c r="A2" s="133" t="s">
        <v>0</v>
      </c>
      <c r="B2" s="134" t="s">
        <v>1</v>
      </c>
      <c r="C2" s="134" t="s">
        <v>2</v>
      </c>
      <c r="D2" s="135" t="s">
        <v>3</v>
      </c>
      <c r="E2" s="135" t="s">
        <v>4</v>
      </c>
      <c r="F2" s="134" t="s">
        <v>324</v>
      </c>
      <c r="G2" s="134" t="s">
        <v>5</v>
      </c>
      <c r="H2" s="136" t="s">
        <v>6</v>
      </c>
      <c r="I2" s="137" t="s">
        <v>135</v>
      </c>
    </row>
    <row r="3" spans="1:11" ht="63.75">
      <c r="A3" s="110" t="s">
        <v>329</v>
      </c>
      <c r="B3" s="99" t="s">
        <v>16</v>
      </c>
      <c r="C3" s="152" t="s">
        <v>367</v>
      </c>
      <c r="D3" s="131">
        <v>338939.34</v>
      </c>
      <c r="E3" s="131">
        <v>293748.32</v>
      </c>
      <c r="F3" s="91" t="s">
        <v>364</v>
      </c>
      <c r="G3" s="94">
        <v>45090</v>
      </c>
      <c r="H3" s="99" t="s">
        <v>202</v>
      </c>
      <c r="I3" s="99" t="s">
        <v>136</v>
      </c>
      <c r="K3" s="138"/>
    </row>
    <row r="4" spans="1:11" ht="40.5" customHeight="1">
      <c r="A4" s="110" t="s">
        <v>330</v>
      </c>
      <c r="B4" s="99" t="s">
        <v>16</v>
      </c>
      <c r="C4" s="91" t="s">
        <v>344</v>
      </c>
      <c r="D4" s="131">
        <v>7575000</v>
      </c>
      <c r="E4" s="131">
        <v>5645000</v>
      </c>
      <c r="F4" s="91" t="s">
        <v>345</v>
      </c>
      <c r="G4" s="94">
        <v>45020</v>
      </c>
      <c r="H4" s="99" t="s">
        <v>378</v>
      </c>
      <c r="I4" s="99" t="s">
        <v>136</v>
      </c>
      <c r="K4" s="138"/>
    </row>
    <row r="5" spans="1:11" ht="40.5" customHeight="1">
      <c r="A5" s="110" t="s">
        <v>343</v>
      </c>
      <c r="B5" s="99" t="s">
        <v>16</v>
      </c>
      <c r="C5" s="91" t="s">
        <v>346</v>
      </c>
      <c r="D5" s="131">
        <v>3655000</v>
      </c>
      <c r="E5" s="131">
        <f>2999000+530000</f>
        <v>3529000</v>
      </c>
      <c r="F5" s="91" t="s">
        <v>347</v>
      </c>
      <c r="G5" s="94">
        <v>45142</v>
      </c>
      <c r="H5" s="99" t="s">
        <v>379</v>
      </c>
      <c r="I5" s="99" t="s">
        <v>136</v>
      </c>
    </row>
    <row r="6" spans="1:11" ht="40.5" customHeight="1">
      <c r="A6" s="110" t="s">
        <v>343</v>
      </c>
      <c r="B6" s="99" t="s">
        <v>16</v>
      </c>
      <c r="C6" s="91" t="s">
        <v>346</v>
      </c>
      <c r="D6" s="131">
        <v>2407500</v>
      </c>
      <c r="E6" s="131">
        <f>2035000+180000</f>
        <v>2215000</v>
      </c>
      <c r="F6" s="91" t="s">
        <v>348</v>
      </c>
      <c r="G6" s="94">
        <v>45142</v>
      </c>
      <c r="H6" s="99" t="s">
        <v>379</v>
      </c>
      <c r="I6" s="99" t="s">
        <v>136</v>
      </c>
    </row>
    <row r="7" spans="1:11" ht="50.25" customHeight="1">
      <c r="A7" s="110" t="s">
        <v>331</v>
      </c>
      <c r="B7" s="99" t="s">
        <v>8</v>
      </c>
      <c r="C7" s="91" t="s">
        <v>365</v>
      </c>
      <c r="D7" s="131">
        <v>29000</v>
      </c>
      <c r="E7" s="131">
        <v>22491.73</v>
      </c>
      <c r="F7" s="106" t="s">
        <v>366</v>
      </c>
      <c r="G7" s="94">
        <v>45154</v>
      </c>
      <c r="H7" s="99" t="s">
        <v>380</v>
      </c>
      <c r="I7" s="99" t="s">
        <v>138</v>
      </c>
    </row>
    <row r="8" spans="1:11" ht="40.5" customHeight="1">
      <c r="A8" s="110" t="s">
        <v>332</v>
      </c>
      <c r="B8" s="99" t="s">
        <v>8</v>
      </c>
      <c r="C8" s="91" t="s">
        <v>349</v>
      </c>
      <c r="D8" s="131">
        <v>78000</v>
      </c>
      <c r="E8" s="131">
        <v>62400</v>
      </c>
      <c r="F8" s="91" t="s">
        <v>350</v>
      </c>
      <c r="G8" s="94">
        <v>45141</v>
      </c>
      <c r="H8" s="95" t="s">
        <v>202</v>
      </c>
      <c r="I8" s="99" t="s">
        <v>138</v>
      </c>
    </row>
    <row r="9" spans="1:11" ht="40.5" customHeight="1">
      <c r="A9" s="110" t="s">
        <v>333</v>
      </c>
      <c r="B9" s="99" t="s">
        <v>8</v>
      </c>
      <c r="C9" s="91" t="s">
        <v>351</v>
      </c>
      <c r="D9" s="131">
        <v>17950</v>
      </c>
      <c r="E9" s="131">
        <v>17950</v>
      </c>
      <c r="F9" s="91" t="s">
        <v>123</v>
      </c>
      <c r="G9" s="94">
        <v>45011</v>
      </c>
      <c r="H9" s="95" t="s">
        <v>381</v>
      </c>
      <c r="I9" s="99" t="s">
        <v>137</v>
      </c>
    </row>
    <row r="10" spans="1:11" ht="51">
      <c r="A10" s="110" t="s">
        <v>334</v>
      </c>
      <c r="B10" s="99" t="s">
        <v>16</v>
      </c>
      <c r="C10" s="105" t="s">
        <v>361</v>
      </c>
      <c r="D10" s="131">
        <v>300625</v>
      </c>
      <c r="E10" s="130">
        <v>300625</v>
      </c>
      <c r="F10" s="91" t="s">
        <v>362</v>
      </c>
      <c r="G10" s="94">
        <v>45272</v>
      </c>
      <c r="H10" s="95" t="s">
        <v>382</v>
      </c>
      <c r="I10" s="99" t="s">
        <v>136</v>
      </c>
    </row>
    <row r="11" spans="1:11" ht="40.5" customHeight="1">
      <c r="A11" s="110" t="s">
        <v>335</v>
      </c>
      <c r="B11" s="99" t="s">
        <v>266</v>
      </c>
      <c r="C11" s="91" t="s">
        <v>352</v>
      </c>
      <c r="D11" s="131">
        <v>1776117.37</v>
      </c>
      <c r="E11" s="131">
        <v>1597888.46</v>
      </c>
      <c r="F11" s="91" t="s">
        <v>353</v>
      </c>
      <c r="G11" s="94">
        <v>45183</v>
      </c>
      <c r="H11" s="95" t="s">
        <v>242</v>
      </c>
      <c r="I11" s="99" t="s">
        <v>136</v>
      </c>
    </row>
    <row r="12" spans="1:11" ht="40.5" customHeight="1">
      <c r="A12" s="110" t="s">
        <v>336</v>
      </c>
      <c r="B12" s="99" t="s">
        <v>16</v>
      </c>
      <c r="C12" s="91" t="s">
        <v>354</v>
      </c>
      <c r="D12" s="131">
        <v>399997.4</v>
      </c>
      <c r="E12" s="131">
        <v>306339.8</v>
      </c>
      <c r="F12" s="91" t="s">
        <v>355</v>
      </c>
      <c r="G12" s="94">
        <v>45180</v>
      </c>
      <c r="H12" s="95" t="s">
        <v>202</v>
      </c>
      <c r="I12" s="99" t="s">
        <v>136</v>
      </c>
    </row>
    <row r="13" spans="1:11" ht="40.5" customHeight="1">
      <c r="A13" s="110" t="s">
        <v>336</v>
      </c>
      <c r="B13" s="99" t="s">
        <v>16</v>
      </c>
      <c r="C13" s="91" t="s">
        <v>354</v>
      </c>
      <c r="D13" s="131">
        <v>106000.71</v>
      </c>
      <c r="E13" s="131">
        <v>68003.44</v>
      </c>
      <c r="F13" s="91" t="s">
        <v>356</v>
      </c>
      <c r="G13" s="94">
        <v>45180</v>
      </c>
      <c r="H13" s="95" t="s">
        <v>202</v>
      </c>
      <c r="I13" s="99" t="s">
        <v>136</v>
      </c>
      <c r="K13" s="138"/>
    </row>
    <row r="14" spans="1:11" ht="40.5" customHeight="1">
      <c r="A14" s="110" t="s">
        <v>336</v>
      </c>
      <c r="B14" s="99" t="s">
        <v>16</v>
      </c>
      <c r="C14" s="91" t="s">
        <v>354</v>
      </c>
      <c r="D14" s="131">
        <v>44004.24</v>
      </c>
      <c r="E14" s="131">
        <v>28700.04</v>
      </c>
      <c r="F14" s="91" t="s">
        <v>357</v>
      </c>
      <c r="G14" s="94">
        <v>45180</v>
      </c>
      <c r="H14" s="95" t="s">
        <v>202</v>
      </c>
      <c r="I14" s="99" t="s">
        <v>136</v>
      </c>
      <c r="K14" s="138"/>
    </row>
    <row r="15" spans="1:11" ht="51">
      <c r="A15" s="110" t="s">
        <v>337</v>
      </c>
      <c r="B15" s="99" t="s">
        <v>16</v>
      </c>
      <c r="C15" s="91" t="s">
        <v>368</v>
      </c>
      <c r="D15" s="131">
        <v>1250000</v>
      </c>
      <c r="E15" s="131">
        <v>1171385</v>
      </c>
      <c r="F15" s="91" t="s">
        <v>22</v>
      </c>
      <c r="G15" s="94">
        <v>45244</v>
      </c>
      <c r="H15" s="95" t="s">
        <v>188</v>
      </c>
      <c r="I15" s="99" t="s">
        <v>136</v>
      </c>
    </row>
    <row r="16" spans="1:11" ht="40.5" customHeight="1">
      <c r="A16" s="110" t="s">
        <v>338</v>
      </c>
      <c r="B16" s="99" t="s">
        <v>8</v>
      </c>
      <c r="C16" s="91" t="s">
        <v>369</v>
      </c>
      <c r="D16" s="131">
        <v>20000</v>
      </c>
      <c r="E16" s="130">
        <v>15990</v>
      </c>
      <c r="F16" s="105" t="s">
        <v>370</v>
      </c>
      <c r="G16" s="94">
        <v>45049</v>
      </c>
      <c r="H16" s="95" t="s">
        <v>224</v>
      </c>
      <c r="I16" s="99" t="s">
        <v>138</v>
      </c>
    </row>
    <row r="17" spans="1:9" ht="40.5" customHeight="1">
      <c r="A17" s="110" t="s">
        <v>339</v>
      </c>
      <c r="B17" s="99" t="s">
        <v>16</v>
      </c>
      <c r="C17" s="91" t="s">
        <v>371</v>
      </c>
      <c r="D17" s="131">
        <v>168224.3</v>
      </c>
      <c r="E17" s="130">
        <v>166950</v>
      </c>
      <c r="F17" s="91" t="s">
        <v>373</v>
      </c>
      <c r="G17" s="94">
        <v>45281</v>
      </c>
      <c r="H17" s="95" t="s">
        <v>372</v>
      </c>
      <c r="I17" s="99" t="s">
        <v>136</v>
      </c>
    </row>
    <row r="18" spans="1:9" ht="63.75">
      <c r="A18" s="110" t="s">
        <v>340</v>
      </c>
      <c r="B18" s="99" t="s">
        <v>16</v>
      </c>
      <c r="C18" s="91" t="s">
        <v>358</v>
      </c>
      <c r="D18" s="131">
        <v>121000</v>
      </c>
      <c r="E18" s="130">
        <v>100681</v>
      </c>
      <c r="F18" s="91" t="s">
        <v>359</v>
      </c>
      <c r="G18" s="94">
        <v>45261</v>
      </c>
      <c r="H18" s="95" t="s">
        <v>383</v>
      </c>
      <c r="I18" s="99" t="s">
        <v>136</v>
      </c>
    </row>
    <row r="19" spans="1:9" ht="63.75">
      <c r="A19" s="110" t="s">
        <v>340</v>
      </c>
      <c r="B19" s="99" t="s">
        <v>16</v>
      </c>
      <c r="C19" s="91" t="s">
        <v>358</v>
      </c>
      <c r="D19" s="131">
        <v>36000</v>
      </c>
      <c r="E19" s="130">
        <v>25311.200000000001</v>
      </c>
      <c r="F19" s="91" t="s">
        <v>360</v>
      </c>
      <c r="G19" s="94">
        <v>45261</v>
      </c>
      <c r="H19" s="95" t="s">
        <v>384</v>
      </c>
      <c r="I19" s="99" t="s">
        <v>136</v>
      </c>
    </row>
    <row r="20" spans="1:9" ht="40.5" customHeight="1">
      <c r="A20" s="110" t="s">
        <v>341</v>
      </c>
      <c r="B20" s="99" t="s">
        <v>266</v>
      </c>
      <c r="C20" s="91" t="s">
        <v>374</v>
      </c>
      <c r="D20" s="131">
        <v>489890.92</v>
      </c>
      <c r="E20" s="131">
        <v>489890.92</v>
      </c>
      <c r="F20" s="91" t="s">
        <v>375</v>
      </c>
      <c r="G20" s="94">
        <v>45093</v>
      </c>
      <c r="H20" s="99" t="s">
        <v>281</v>
      </c>
      <c r="I20" s="95" t="s">
        <v>243</v>
      </c>
    </row>
    <row r="21" spans="1:9" ht="40.5" customHeight="1">
      <c r="A21" s="149" t="s">
        <v>342</v>
      </c>
      <c r="B21" s="150" t="s">
        <v>8</v>
      </c>
      <c r="C21" s="153" t="s">
        <v>376</v>
      </c>
      <c r="D21" s="154">
        <v>4380600</v>
      </c>
      <c r="E21" s="93">
        <v>4378854.32</v>
      </c>
      <c r="F21" s="91" t="s">
        <v>377</v>
      </c>
      <c r="G21" s="94">
        <v>45264</v>
      </c>
      <c r="H21" s="95" t="s">
        <v>382</v>
      </c>
      <c r="I21" s="99" t="s">
        <v>136</v>
      </c>
    </row>
    <row r="22" spans="1:9" ht="15" customHeight="1">
      <c r="A22" s="155"/>
      <c r="B22" s="156"/>
      <c r="C22" s="157"/>
      <c r="D22" s="158"/>
      <c r="E22" s="102"/>
      <c r="F22" s="101"/>
      <c r="G22" s="127"/>
      <c r="H22" s="128"/>
      <c r="I22" s="116"/>
    </row>
    <row r="23" spans="1:9" ht="15" customHeight="1">
      <c r="A23" s="106"/>
      <c r="B23" s="116"/>
      <c r="C23" s="105"/>
      <c r="D23" s="126"/>
      <c r="E23" s="102"/>
      <c r="F23" s="151"/>
      <c r="G23" s="127"/>
      <c r="H23" s="128"/>
      <c r="I23" s="116"/>
    </row>
    <row r="24" spans="1:9" ht="15" customHeight="1">
      <c r="A24" s="106"/>
      <c r="B24" s="116"/>
      <c r="C24" s="105"/>
      <c r="D24" s="126"/>
      <c r="E24" s="102"/>
      <c r="F24" s="101"/>
      <c r="G24" s="127"/>
      <c r="H24" s="128"/>
      <c r="I24" s="116"/>
    </row>
    <row r="25" spans="1:9" ht="15" customHeight="1">
      <c r="A25" s="106"/>
      <c r="B25" s="116"/>
      <c r="C25" s="105"/>
      <c r="D25" s="126"/>
      <c r="E25" s="102"/>
      <c r="F25" s="101"/>
      <c r="G25" s="127"/>
      <c r="H25" s="128"/>
      <c r="I25" s="116"/>
    </row>
    <row r="26" spans="1:9" s="116" customFormat="1" ht="15" customHeight="1">
      <c r="A26" s="106"/>
      <c r="C26" s="105"/>
      <c r="D26" s="126"/>
      <c r="E26" s="102"/>
      <c r="F26" s="101"/>
      <c r="G26" s="127"/>
      <c r="H26" s="128"/>
    </row>
    <row r="27" spans="1:9" s="116" customFormat="1" ht="15" customHeight="1">
      <c r="A27" s="106"/>
      <c r="C27" s="105"/>
      <c r="D27" s="126"/>
      <c r="E27" s="102"/>
      <c r="F27" s="151"/>
      <c r="G27" s="127"/>
      <c r="H27" s="128"/>
    </row>
    <row r="28" spans="1:9" ht="15" customHeight="1">
      <c r="A28" s="106"/>
      <c r="B28" s="116"/>
      <c r="C28" s="105"/>
      <c r="D28" s="126"/>
      <c r="E28" s="102"/>
      <c r="F28" s="101"/>
      <c r="G28" s="127"/>
      <c r="H28" s="128"/>
      <c r="I28" s="116"/>
    </row>
    <row r="29" spans="1:9" ht="15" customHeight="1">
      <c r="A29" s="106"/>
      <c r="B29" s="116"/>
      <c r="C29" s="105"/>
      <c r="D29" s="126"/>
      <c r="E29" s="129"/>
      <c r="F29" s="101"/>
      <c r="G29" s="127"/>
      <c r="H29" s="128"/>
      <c r="I29" s="116"/>
    </row>
    <row r="30" spans="1:9" ht="15" customHeight="1">
      <c r="A30" s="106"/>
      <c r="B30" s="116"/>
      <c r="C30" s="101"/>
      <c r="D30" s="126"/>
      <c r="E30" s="126"/>
      <c r="F30" s="105"/>
      <c r="G30" s="127"/>
      <c r="H30" s="116"/>
      <c r="I30" s="116"/>
    </row>
    <row r="31" spans="1:9" ht="15" customHeight="1">
      <c r="A31" s="106"/>
      <c r="B31" s="116"/>
      <c r="C31" s="101"/>
      <c r="D31" s="126"/>
      <c r="E31" s="126"/>
      <c r="F31" s="108"/>
      <c r="G31" s="127"/>
      <c r="H31" s="116"/>
      <c r="I31" s="116"/>
    </row>
    <row r="32" spans="1:9">
      <c r="A32" s="139"/>
      <c r="D32" s="140"/>
      <c r="E32" s="138"/>
      <c r="F32" s="141"/>
      <c r="I32" s="116"/>
    </row>
    <row r="35" spans="1:10">
      <c r="A35" s="139"/>
      <c r="E35" s="138"/>
      <c r="I35" s="116"/>
    </row>
    <row r="36" spans="1:10">
      <c r="A36" s="139"/>
      <c r="D36" s="142"/>
      <c r="E36" s="138"/>
      <c r="I36" s="116"/>
    </row>
    <row r="37" spans="1:10">
      <c r="A37" s="139"/>
      <c r="D37" s="143"/>
      <c r="E37" s="144"/>
      <c r="F37" s="145"/>
      <c r="I37" s="116"/>
    </row>
    <row r="38" spans="1:10">
      <c r="A38" s="139"/>
      <c r="D38" s="140"/>
      <c r="E38" s="126"/>
      <c r="F38" s="141"/>
      <c r="I38" s="116"/>
    </row>
    <row r="39" spans="1:10">
      <c r="A39" s="139"/>
      <c r="D39" s="140"/>
      <c r="E39" s="126"/>
      <c r="F39" s="141"/>
      <c r="I39" s="116"/>
    </row>
    <row r="40" spans="1:10">
      <c r="A40" s="139"/>
      <c r="D40" s="140"/>
      <c r="E40" s="126"/>
      <c r="F40" s="141"/>
      <c r="I40" s="116"/>
    </row>
    <row r="41" spans="1:10">
      <c r="A41" s="139"/>
      <c r="D41" s="140"/>
      <c r="E41" s="126"/>
      <c r="F41" s="141"/>
      <c r="I41" s="116"/>
    </row>
    <row r="42" spans="1:10">
      <c r="A42" s="139"/>
      <c r="D42" s="146"/>
      <c r="E42" s="143"/>
      <c r="F42" s="141"/>
      <c r="H42" s="138"/>
      <c r="I42" s="116"/>
    </row>
    <row r="43" spans="1:10">
      <c r="A43" s="139"/>
      <c r="I43" s="116"/>
    </row>
    <row r="44" spans="1:10">
      <c r="A44" s="139"/>
      <c r="I44" s="116"/>
    </row>
    <row r="45" spans="1:10">
      <c r="A45" s="139"/>
      <c r="D45" s="142"/>
      <c r="I45" s="116"/>
    </row>
    <row r="46" spans="1:10">
      <c r="A46" s="139"/>
      <c r="D46" s="143"/>
      <c r="E46" s="144"/>
      <c r="F46" s="145"/>
      <c r="I46" s="116"/>
    </row>
    <row r="47" spans="1:10">
      <c r="A47" s="139"/>
      <c r="D47" s="140"/>
      <c r="E47" s="147"/>
      <c r="F47" s="141"/>
      <c r="I47" s="116"/>
      <c r="J47" s="138"/>
    </row>
    <row r="48" spans="1:10">
      <c r="A48" s="139"/>
      <c r="D48" s="140"/>
      <c r="E48" s="126"/>
      <c r="F48" s="141"/>
      <c r="I48" s="116"/>
    </row>
    <row r="49" spans="1:9">
      <c r="A49" s="139"/>
      <c r="D49" s="146"/>
      <c r="E49" s="143"/>
      <c r="F49" s="141"/>
      <c r="I49" s="116"/>
    </row>
    <row r="50" spans="1:9">
      <c r="A50" s="139"/>
      <c r="I50" s="116"/>
    </row>
    <row r="51" spans="1:9">
      <c r="A51" s="139"/>
      <c r="I51" s="116"/>
    </row>
    <row r="52" spans="1:9">
      <c r="A52" s="139"/>
      <c r="D52" s="148"/>
      <c r="I52" s="116"/>
    </row>
    <row r="53" spans="1:9">
      <c r="A53" s="139"/>
      <c r="D53" s="143"/>
      <c r="E53" s="144"/>
      <c r="F53" s="145"/>
      <c r="I53" s="116"/>
    </row>
    <row r="54" spans="1:9">
      <c r="A54" s="139"/>
      <c r="D54" s="140"/>
      <c r="E54" s="147"/>
      <c r="F54" s="141"/>
      <c r="I54" s="116"/>
    </row>
    <row r="55" spans="1:9">
      <c r="A55" s="139"/>
      <c r="D55" s="146"/>
      <c r="E55" s="143"/>
      <c r="F55" s="141"/>
      <c r="I55" s="116"/>
    </row>
    <row r="56" spans="1:9">
      <c r="A56" s="139"/>
      <c r="I56" s="116"/>
    </row>
    <row r="57" spans="1:9">
      <c r="A57" s="139"/>
      <c r="D57" s="148"/>
      <c r="I57" s="116"/>
    </row>
    <row r="58" spans="1:9">
      <c r="A58" s="139"/>
      <c r="D58" s="143"/>
      <c r="E58" s="144"/>
      <c r="F58" s="145"/>
      <c r="I58" s="116"/>
    </row>
    <row r="59" spans="1:9">
      <c r="A59" s="139"/>
      <c r="D59" s="140"/>
      <c r="E59" s="147"/>
      <c r="F59" s="141"/>
      <c r="I59" s="116"/>
    </row>
    <row r="60" spans="1:9">
      <c r="A60" s="139"/>
      <c r="D60" s="146"/>
      <c r="E60" s="143"/>
      <c r="F60" s="141"/>
      <c r="I60" s="116"/>
    </row>
    <row r="61" spans="1:9">
      <c r="A61" s="139"/>
      <c r="I61" s="116"/>
    </row>
    <row r="62" spans="1:9">
      <c r="A62" s="139"/>
      <c r="I62" s="116"/>
    </row>
    <row r="63" spans="1:9">
      <c r="A63" s="139"/>
      <c r="I63" s="116"/>
    </row>
    <row r="64" spans="1:9">
      <c r="A64" s="139"/>
      <c r="I64" s="116"/>
    </row>
    <row r="65" spans="1:9">
      <c r="A65" s="106"/>
      <c r="B65" s="116"/>
      <c r="C65" s="105"/>
      <c r="D65" s="126"/>
      <c r="E65" s="102"/>
      <c r="F65" s="101"/>
      <c r="G65" s="127"/>
      <c r="H65" s="128"/>
      <c r="I65" s="116"/>
    </row>
    <row r="66" spans="1:9">
      <c r="A66" s="106"/>
      <c r="B66" s="116"/>
      <c r="C66" s="105"/>
      <c r="D66" s="126"/>
      <c r="E66" s="129"/>
      <c r="F66" s="101"/>
      <c r="G66" s="127"/>
      <c r="H66" s="128"/>
      <c r="I66" s="116"/>
    </row>
    <row r="67" spans="1:9">
      <c r="A67" s="106"/>
      <c r="B67" s="116"/>
      <c r="C67" s="101"/>
      <c r="D67" s="126"/>
      <c r="E67" s="126"/>
      <c r="F67" s="105"/>
      <c r="G67" s="127"/>
      <c r="H67" s="116"/>
      <c r="I67" s="116"/>
    </row>
    <row r="68" spans="1:9">
      <c r="A68" s="106"/>
      <c r="B68" s="116"/>
      <c r="C68" s="101"/>
      <c r="D68" s="126"/>
      <c r="E68" s="126"/>
      <c r="F68" s="108"/>
      <c r="G68" s="127"/>
      <c r="H68" s="116"/>
      <c r="I68" s="116"/>
    </row>
    <row r="71" spans="1:9">
      <c r="A71" s="162"/>
      <c r="B71" s="162"/>
      <c r="C71" s="162"/>
      <c r="D71" s="162"/>
    </row>
  </sheetData>
  <mergeCells count="2">
    <mergeCell ref="A1:I1"/>
    <mergeCell ref="A71:D71"/>
  </mergeCells>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71"/>
  <sheetViews>
    <sheetView showGridLines="0" workbookViewId="0">
      <selection activeCell="I7" sqref="I7"/>
    </sheetView>
  </sheetViews>
  <sheetFormatPr baseColWidth="10" defaultRowHeight="15"/>
  <cols>
    <col min="1" max="1" width="11.28515625" bestFit="1" customWidth="1"/>
    <col min="2" max="2" width="9.85546875" bestFit="1" customWidth="1"/>
    <col min="3" max="3" width="57.42578125" customWidth="1"/>
    <col min="4" max="4" width="21.85546875" bestFit="1" customWidth="1"/>
    <col min="5" max="5" width="27.140625" customWidth="1"/>
    <col min="6" max="6" width="24.7109375" customWidth="1"/>
    <col min="8" max="8" width="20" bestFit="1" customWidth="1"/>
    <col min="9" max="9" width="23.42578125" bestFit="1" customWidth="1"/>
  </cols>
  <sheetData>
    <row r="1" spans="1:11" ht="41.25" customHeight="1" thickBot="1">
      <c r="A1" s="163" t="s">
        <v>325</v>
      </c>
      <c r="B1" s="164"/>
      <c r="C1" s="164"/>
      <c r="D1" s="164"/>
      <c r="E1" s="164"/>
      <c r="F1" s="164"/>
      <c r="G1" s="164"/>
      <c r="H1" s="164"/>
      <c r="I1" s="165"/>
    </row>
    <row r="2" spans="1:11" ht="25.5">
      <c r="A2" s="25" t="s">
        <v>0</v>
      </c>
      <c r="B2" s="26" t="s">
        <v>1</v>
      </c>
      <c r="C2" s="26" t="s">
        <v>2</v>
      </c>
      <c r="D2" s="27" t="s">
        <v>3</v>
      </c>
      <c r="E2" s="27" t="s">
        <v>4</v>
      </c>
      <c r="F2" s="26" t="s">
        <v>324</v>
      </c>
      <c r="G2" s="26" t="s">
        <v>5</v>
      </c>
      <c r="H2" s="28" t="s">
        <v>6</v>
      </c>
      <c r="I2" s="35" t="s">
        <v>135</v>
      </c>
    </row>
    <row r="3" spans="1:11" ht="40.5" customHeight="1">
      <c r="A3" s="110" t="s">
        <v>162</v>
      </c>
      <c r="B3" s="99" t="s">
        <v>16</v>
      </c>
      <c r="C3" s="91" t="s">
        <v>163</v>
      </c>
      <c r="D3" s="92">
        <v>31500</v>
      </c>
      <c r="E3" s="31" t="s">
        <v>316</v>
      </c>
      <c r="F3" s="104" t="s">
        <v>313</v>
      </c>
      <c r="G3" s="94">
        <v>44594</v>
      </c>
      <c r="H3" s="99" t="s">
        <v>148</v>
      </c>
      <c r="I3" s="99" t="s">
        <v>138</v>
      </c>
      <c r="K3" s="2"/>
    </row>
    <row r="4" spans="1:11" ht="38.25">
      <c r="A4" s="110" t="s">
        <v>162</v>
      </c>
      <c r="B4" s="99" t="s">
        <v>16</v>
      </c>
      <c r="C4" s="91" t="s">
        <v>163</v>
      </c>
      <c r="D4" s="92">
        <v>24900</v>
      </c>
      <c r="E4" s="31" t="s">
        <v>316</v>
      </c>
      <c r="F4" s="105" t="s">
        <v>314</v>
      </c>
      <c r="G4" s="94">
        <v>44594</v>
      </c>
      <c r="H4" s="99" t="s">
        <v>148</v>
      </c>
      <c r="I4" s="99" t="s">
        <v>138</v>
      </c>
      <c r="K4" s="2"/>
    </row>
    <row r="5" spans="1:11" ht="66" customHeight="1">
      <c r="A5" s="110" t="s">
        <v>171</v>
      </c>
      <c r="B5" s="99" t="s">
        <v>15</v>
      </c>
      <c r="C5" s="91" t="s">
        <v>172</v>
      </c>
      <c r="D5" s="92">
        <v>55500</v>
      </c>
      <c r="E5" s="92">
        <v>43500</v>
      </c>
      <c r="F5" s="100" t="s">
        <v>173</v>
      </c>
      <c r="G5" s="94">
        <v>44596</v>
      </c>
      <c r="H5" s="99" t="s">
        <v>317</v>
      </c>
      <c r="I5" s="99" t="s">
        <v>138</v>
      </c>
    </row>
    <row r="6" spans="1:11" ht="25.5">
      <c r="A6" s="110" t="s">
        <v>155</v>
      </c>
      <c r="B6" s="99" t="s">
        <v>15</v>
      </c>
      <c r="C6" s="91" t="s">
        <v>156</v>
      </c>
      <c r="D6" s="92">
        <v>675000</v>
      </c>
      <c r="E6" s="92" t="s">
        <v>318</v>
      </c>
      <c r="F6" s="106" t="s">
        <v>157</v>
      </c>
      <c r="G6" s="94">
        <v>44599</v>
      </c>
      <c r="H6" s="99" t="s">
        <v>148</v>
      </c>
      <c r="I6" s="99" t="s">
        <v>136</v>
      </c>
    </row>
    <row r="7" spans="1:11" ht="38.25">
      <c r="A7" s="110" t="s">
        <v>174</v>
      </c>
      <c r="B7" s="99" t="s">
        <v>15</v>
      </c>
      <c r="C7" s="91" t="s">
        <v>241</v>
      </c>
      <c r="D7" s="92">
        <v>260912.04</v>
      </c>
      <c r="E7" s="93">
        <v>260912.04</v>
      </c>
      <c r="F7" s="100" t="s">
        <v>151</v>
      </c>
      <c r="G7" s="94">
        <v>44616</v>
      </c>
      <c r="H7" s="95" t="s">
        <v>242</v>
      </c>
      <c r="I7" s="95" t="s">
        <v>243</v>
      </c>
    </row>
    <row r="8" spans="1:11" ht="38.25">
      <c r="A8" s="110" t="s">
        <v>168</v>
      </c>
      <c r="B8" s="99" t="s">
        <v>149</v>
      </c>
      <c r="C8" s="91" t="s">
        <v>169</v>
      </c>
      <c r="D8" s="92">
        <v>12400</v>
      </c>
      <c r="E8" s="93">
        <v>12400</v>
      </c>
      <c r="F8" s="100" t="s">
        <v>170</v>
      </c>
      <c r="G8" s="94">
        <v>44629</v>
      </c>
      <c r="H8" s="95" t="s">
        <v>150</v>
      </c>
      <c r="I8" s="99" t="s">
        <v>138</v>
      </c>
    </row>
    <row r="9" spans="1:11" ht="51">
      <c r="A9" s="110" t="s">
        <v>178</v>
      </c>
      <c r="B9" s="99" t="s">
        <v>15</v>
      </c>
      <c r="C9" s="91" t="s">
        <v>179</v>
      </c>
      <c r="D9" s="92">
        <v>130200</v>
      </c>
      <c r="E9" s="93">
        <v>117000</v>
      </c>
      <c r="F9" s="100" t="s">
        <v>180</v>
      </c>
      <c r="G9" s="94">
        <v>44707</v>
      </c>
      <c r="H9" s="95" t="s">
        <v>161</v>
      </c>
      <c r="I9" s="99" t="s">
        <v>136</v>
      </c>
    </row>
    <row r="10" spans="1:11" ht="30.75" customHeight="1">
      <c r="A10" s="110" t="s">
        <v>198</v>
      </c>
      <c r="B10" s="99" t="s">
        <v>15</v>
      </c>
      <c r="C10" s="91" t="s">
        <v>190</v>
      </c>
      <c r="D10" s="92">
        <v>40000</v>
      </c>
      <c r="E10" s="93">
        <v>29295.9</v>
      </c>
      <c r="F10" s="100" t="s">
        <v>191</v>
      </c>
      <c r="G10" s="94">
        <v>44747</v>
      </c>
      <c r="H10" s="95" t="s">
        <v>161</v>
      </c>
      <c r="I10" s="99" t="s">
        <v>138</v>
      </c>
    </row>
    <row r="11" spans="1:11" ht="25.5">
      <c r="A11" s="110" t="s">
        <v>175</v>
      </c>
      <c r="B11" s="99" t="s">
        <v>15</v>
      </c>
      <c r="C11" s="91" t="s">
        <v>176</v>
      </c>
      <c r="D11" s="92">
        <v>1159770.8</v>
      </c>
      <c r="E11" s="93">
        <v>573544.79</v>
      </c>
      <c r="F11" s="100" t="s">
        <v>177</v>
      </c>
      <c r="G11" s="94">
        <v>44757</v>
      </c>
      <c r="H11" s="95" t="s">
        <v>150</v>
      </c>
      <c r="I11" s="99" t="s">
        <v>136</v>
      </c>
      <c r="K11" s="2"/>
    </row>
    <row r="12" spans="1:11" ht="38.25">
      <c r="A12" s="110" t="s">
        <v>193</v>
      </c>
      <c r="B12" s="99" t="s">
        <v>16</v>
      </c>
      <c r="C12" s="91" t="s">
        <v>199</v>
      </c>
      <c r="D12" s="92">
        <v>323650</v>
      </c>
      <c r="E12" s="93">
        <v>313130</v>
      </c>
      <c r="F12" s="100" t="s">
        <v>323</v>
      </c>
      <c r="G12" s="94">
        <v>44771</v>
      </c>
      <c r="H12" s="95" t="s">
        <v>150</v>
      </c>
      <c r="I12" s="99" t="s">
        <v>136</v>
      </c>
    </row>
    <row r="13" spans="1:11" ht="51">
      <c r="A13" s="110" t="s">
        <v>182</v>
      </c>
      <c r="B13" s="99" t="s">
        <v>16</v>
      </c>
      <c r="C13" s="91" t="s">
        <v>181</v>
      </c>
      <c r="D13" s="92">
        <v>378000</v>
      </c>
      <c r="E13" s="93">
        <v>378000</v>
      </c>
      <c r="F13" s="101" t="s">
        <v>183</v>
      </c>
      <c r="G13" s="94">
        <v>44774</v>
      </c>
      <c r="H13" s="95" t="s">
        <v>161</v>
      </c>
      <c r="I13" s="99" t="s">
        <v>137</v>
      </c>
    </row>
    <row r="14" spans="1:11" ht="63.75">
      <c r="A14" s="110" t="s">
        <v>184</v>
      </c>
      <c r="B14" s="99" t="s">
        <v>15</v>
      </c>
      <c r="C14" s="91" t="s">
        <v>185</v>
      </c>
      <c r="D14" s="92">
        <v>365000</v>
      </c>
      <c r="E14" s="93">
        <v>364992</v>
      </c>
      <c r="F14" s="100" t="s">
        <v>81</v>
      </c>
      <c r="G14" s="94">
        <v>44774</v>
      </c>
      <c r="H14" s="95" t="s">
        <v>189</v>
      </c>
      <c r="I14" s="90" t="s">
        <v>137</v>
      </c>
    </row>
    <row r="15" spans="1:11" ht="63.75">
      <c r="A15" s="110" t="s">
        <v>207</v>
      </c>
      <c r="B15" s="99" t="s">
        <v>16</v>
      </c>
      <c r="C15" s="91" t="s">
        <v>217</v>
      </c>
      <c r="D15" s="92">
        <v>93864.960000000006</v>
      </c>
      <c r="E15" s="93">
        <v>93864.960000000006</v>
      </c>
      <c r="F15" s="100" t="s">
        <v>218</v>
      </c>
      <c r="G15" s="94">
        <v>44790</v>
      </c>
      <c r="H15" s="95" t="s">
        <v>219</v>
      </c>
      <c r="I15" s="99" t="s">
        <v>137</v>
      </c>
    </row>
    <row r="16" spans="1:11" ht="38.25">
      <c r="A16" s="110" t="s">
        <v>165</v>
      </c>
      <c r="B16" s="99" t="s">
        <v>149</v>
      </c>
      <c r="C16" s="91" t="s">
        <v>164</v>
      </c>
      <c r="D16" s="92">
        <v>6278455.2999999998</v>
      </c>
      <c r="E16" s="92">
        <v>6143313.29</v>
      </c>
      <c r="F16" s="100" t="s">
        <v>166</v>
      </c>
      <c r="G16" s="94">
        <v>44809</v>
      </c>
      <c r="H16" s="99" t="s">
        <v>167</v>
      </c>
      <c r="I16" s="99" t="s">
        <v>136</v>
      </c>
    </row>
    <row r="17" spans="1:9" ht="51">
      <c r="A17" s="110" t="s">
        <v>211</v>
      </c>
      <c r="B17" s="99" t="s">
        <v>15</v>
      </c>
      <c r="C17" s="91" t="s">
        <v>228</v>
      </c>
      <c r="D17" s="92" t="s">
        <v>315</v>
      </c>
      <c r="E17" s="93" t="s">
        <v>315</v>
      </c>
      <c r="F17" s="90" t="s">
        <v>229</v>
      </c>
      <c r="G17" s="94">
        <v>44816</v>
      </c>
      <c r="H17" s="95" t="s">
        <v>161</v>
      </c>
      <c r="I17" s="99" t="s">
        <v>138</v>
      </c>
    </row>
    <row r="18" spans="1:9" ht="63.75">
      <c r="A18" s="111" t="s">
        <v>195</v>
      </c>
      <c r="B18" s="99" t="s">
        <v>16</v>
      </c>
      <c r="C18" s="91" t="s">
        <v>204</v>
      </c>
      <c r="D18" s="92">
        <v>315000</v>
      </c>
      <c r="E18" s="93">
        <v>302155.09999999998</v>
      </c>
      <c r="F18" s="100" t="s">
        <v>166</v>
      </c>
      <c r="G18" s="94">
        <v>44841</v>
      </c>
      <c r="H18" s="95" t="s">
        <v>319</v>
      </c>
      <c r="I18" s="99" t="s">
        <v>136</v>
      </c>
    </row>
    <row r="19" spans="1:9" ht="51">
      <c r="A19" s="110" t="s">
        <v>209</v>
      </c>
      <c r="B19" s="99" t="s">
        <v>16</v>
      </c>
      <c r="C19" s="91" t="s">
        <v>223</v>
      </c>
      <c r="D19" s="92">
        <v>248000</v>
      </c>
      <c r="E19" s="93">
        <v>248000</v>
      </c>
      <c r="F19" s="100" t="s">
        <v>115</v>
      </c>
      <c r="G19" s="94">
        <v>44841</v>
      </c>
      <c r="H19" s="95" t="s">
        <v>224</v>
      </c>
      <c r="I19" s="99" t="s">
        <v>136</v>
      </c>
    </row>
    <row r="20" spans="1:9" ht="26.25">
      <c r="A20" s="110" t="s">
        <v>214</v>
      </c>
      <c r="B20" s="99" t="s">
        <v>16</v>
      </c>
      <c r="C20" s="91" t="s">
        <v>234</v>
      </c>
      <c r="D20" s="92">
        <v>65000</v>
      </c>
      <c r="E20" s="93">
        <v>58491.18</v>
      </c>
      <c r="F20" s="108" t="s">
        <v>235</v>
      </c>
      <c r="G20" s="94">
        <v>44858</v>
      </c>
      <c r="H20" s="95" t="s">
        <v>236</v>
      </c>
      <c r="I20" s="99" t="s">
        <v>138</v>
      </c>
    </row>
    <row r="21" spans="1:9" ht="89.25">
      <c r="A21" s="110" t="s">
        <v>159</v>
      </c>
      <c r="B21" s="99" t="s">
        <v>15</v>
      </c>
      <c r="C21" s="91" t="s">
        <v>158</v>
      </c>
      <c r="D21" s="92">
        <v>775144</v>
      </c>
      <c r="E21" s="93" t="s">
        <v>316</v>
      </c>
      <c r="F21" s="100" t="s">
        <v>160</v>
      </c>
      <c r="G21" s="94">
        <v>44861</v>
      </c>
      <c r="H21" s="95" t="s">
        <v>161</v>
      </c>
      <c r="I21" s="99" t="s">
        <v>136</v>
      </c>
    </row>
    <row r="22" spans="1:9" ht="51">
      <c r="A22" s="110" t="s">
        <v>213</v>
      </c>
      <c r="B22" s="99" t="s">
        <v>15</v>
      </c>
      <c r="C22" s="91" t="s">
        <v>232</v>
      </c>
      <c r="D22" s="92">
        <v>108750</v>
      </c>
      <c r="E22" s="92">
        <v>70665</v>
      </c>
      <c r="F22" s="101" t="s">
        <v>233</v>
      </c>
      <c r="G22" s="94">
        <v>44865</v>
      </c>
      <c r="H22" s="95" t="s">
        <v>148</v>
      </c>
      <c r="I22" s="99" t="s">
        <v>136</v>
      </c>
    </row>
    <row r="23" spans="1:9" ht="63.75">
      <c r="A23" s="110" t="s">
        <v>196</v>
      </c>
      <c r="B23" s="99" t="s">
        <v>15</v>
      </c>
      <c r="C23" s="91" t="s">
        <v>205</v>
      </c>
      <c r="D23" s="92">
        <v>194350</v>
      </c>
      <c r="E23" s="93">
        <v>155953</v>
      </c>
      <c r="F23" s="90" t="s">
        <v>206</v>
      </c>
      <c r="G23" s="94">
        <v>44889</v>
      </c>
      <c r="H23" s="95" t="s">
        <v>202</v>
      </c>
      <c r="I23" s="99" t="s">
        <v>136</v>
      </c>
    </row>
    <row r="24" spans="1:9" ht="51">
      <c r="A24" s="110" t="s">
        <v>187</v>
      </c>
      <c r="B24" s="99" t="s">
        <v>16</v>
      </c>
      <c r="C24" s="91" t="s">
        <v>186</v>
      </c>
      <c r="D24" s="92">
        <v>2300000</v>
      </c>
      <c r="E24" s="102">
        <v>2144000</v>
      </c>
      <c r="F24" s="100" t="s">
        <v>99</v>
      </c>
      <c r="G24" s="94">
        <v>44890</v>
      </c>
      <c r="H24" s="95" t="s">
        <v>188</v>
      </c>
      <c r="I24" s="99" t="s">
        <v>136</v>
      </c>
    </row>
    <row r="25" spans="1:9" ht="51">
      <c r="A25" s="110" t="s">
        <v>192</v>
      </c>
      <c r="B25" s="99" t="s">
        <v>16</v>
      </c>
      <c r="C25" s="91" t="s">
        <v>197</v>
      </c>
      <c r="D25" s="92">
        <v>675000</v>
      </c>
      <c r="E25" s="93">
        <v>605000</v>
      </c>
      <c r="F25" s="101" t="s">
        <v>99</v>
      </c>
      <c r="G25" s="94">
        <v>44890</v>
      </c>
      <c r="H25" s="95" t="s">
        <v>188</v>
      </c>
      <c r="I25" s="99" t="s">
        <v>136</v>
      </c>
    </row>
    <row r="26" spans="1:9" s="96" customFormat="1" ht="63.75">
      <c r="A26" s="110" t="s">
        <v>194</v>
      </c>
      <c r="B26" s="99" t="s">
        <v>16</v>
      </c>
      <c r="C26" s="91" t="s">
        <v>201</v>
      </c>
      <c r="D26" s="92">
        <v>1310000</v>
      </c>
      <c r="E26" s="93">
        <v>1179000</v>
      </c>
      <c r="F26" s="100" t="s">
        <v>200</v>
      </c>
      <c r="G26" s="94">
        <v>44890</v>
      </c>
      <c r="H26" s="95" t="s">
        <v>203</v>
      </c>
      <c r="I26" s="99" t="s">
        <v>136</v>
      </c>
    </row>
    <row r="27" spans="1:9" s="96" customFormat="1" ht="51">
      <c r="A27" s="110" t="s">
        <v>208</v>
      </c>
      <c r="B27" s="99" t="s">
        <v>16</v>
      </c>
      <c r="C27" s="91" t="s">
        <v>220</v>
      </c>
      <c r="D27" s="92">
        <v>515840</v>
      </c>
      <c r="E27" s="93">
        <v>412672</v>
      </c>
      <c r="F27" s="90" t="s">
        <v>221</v>
      </c>
      <c r="G27" s="94">
        <v>44890</v>
      </c>
      <c r="H27" s="95" t="s">
        <v>222</v>
      </c>
      <c r="I27" s="99" t="s">
        <v>136</v>
      </c>
    </row>
    <row r="28" spans="1:9" ht="63.75">
      <c r="A28" s="110" t="s">
        <v>210</v>
      </c>
      <c r="B28" s="99" t="s">
        <v>15</v>
      </c>
      <c r="C28" s="91" t="s">
        <v>225</v>
      </c>
      <c r="D28" s="92">
        <v>141750</v>
      </c>
      <c r="E28" s="93">
        <v>128959.74</v>
      </c>
      <c r="F28" s="100" t="s">
        <v>226</v>
      </c>
      <c r="G28" s="94">
        <v>44890</v>
      </c>
      <c r="H28" s="95" t="s">
        <v>227</v>
      </c>
      <c r="I28" s="99" t="s">
        <v>136</v>
      </c>
    </row>
    <row r="29" spans="1:9" ht="51">
      <c r="A29" s="110" t="s">
        <v>212</v>
      </c>
      <c r="B29" s="99" t="s">
        <v>16</v>
      </c>
      <c r="C29" s="91" t="s">
        <v>230</v>
      </c>
      <c r="D29" s="92">
        <v>10099500</v>
      </c>
      <c r="E29" s="107" t="s">
        <v>320</v>
      </c>
      <c r="F29" s="100" t="s">
        <v>231</v>
      </c>
      <c r="G29" s="94">
        <v>44907</v>
      </c>
      <c r="H29" s="95" t="s">
        <v>188</v>
      </c>
      <c r="I29" s="99" t="s">
        <v>136</v>
      </c>
    </row>
    <row r="30" spans="1:9" ht="63.75">
      <c r="A30" s="110" t="s">
        <v>215</v>
      </c>
      <c r="B30" s="99" t="s">
        <v>15</v>
      </c>
      <c r="C30" s="100" t="s">
        <v>237</v>
      </c>
      <c r="D30" s="92">
        <v>93104.2</v>
      </c>
      <c r="E30" s="92">
        <v>91701.64</v>
      </c>
      <c r="F30" s="91" t="s">
        <v>238</v>
      </c>
      <c r="G30" s="94">
        <v>44918</v>
      </c>
      <c r="H30" s="99" t="s">
        <v>150</v>
      </c>
      <c r="I30" s="99" t="s">
        <v>137</v>
      </c>
    </row>
    <row r="31" spans="1:9" ht="26.25">
      <c r="A31" s="110" t="s">
        <v>216</v>
      </c>
      <c r="B31" s="99" t="s">
        <v>15</v>
      </c>
      <c r="C31" s="100" t="s">
        <v>239</v>
      </c>
      <c r="D31" s="92">
        <v>5377.56</v>
      </c>
      <c r="E31" s="92">
        <v>5377.56</v>
      </c>
      <c r="F31" s="103" t="s">
        <v>240</v>
      </c>
      <c r="G31" s="94">
        <v>44918</v>
      </c>
      <c r="H31" s="99" t="s">
        <v>161</v>
      </c>
      <c r="I31" s="99" t="s">
        <v>137</v>
      </c>
    </row>
    <row r="32" spans="1:9">
      <c r="A32" s="112"/>
      <c r="B32" s="109"/>
      <c r="C32" s="109"/>
      <c r="D32" s="113"/>
      <c r="E32" s="123"/>
      <c r="F32" s="115"/>
      <c r="G32" s="109"/>
      <c r="H32" s="109"/>
      <c r="I32" s="116"/>
    </row>
    <row r="33" spans="1:10" ht="15.75" thickBot="1">
      <c r="A33" t="s">
        <v>322</v>
      </c>
      <c r="B33" s="109"/>
      <c r="C33" s="109"/>
      <c r="D33" s="113"/>
      <c r="E33" s="123"/>
      <c r="F33" s="115"/>
      <c r="G33" s="109"/>
      <c r="H33" s="109"/>
      <c r="I33" s="116"/>
    </row>
    <row r="34" spans="1:10" ht="15.75" thickBot="1">
      <c r="A34" s="167" t="s">
        <v>321</v>
      </c>
      <c r="B34" s="168"/>
      <c r="C34" s="168"/>
      <c r="D34" s="169"/>
      <c r="E34" s="123"/>
      <c r="F34" s="115"/>
      <c r="G34" s="109"/>
      <c r="H34" s="109"/>
      <c r="I34" s="116"/>
    </row>
    <row r="35" spans="1:10">
      <c r="A35" s="112"/>
      <c r="B35" s="109"/>
      <c r="C35" s="109"/>
      <c r="D35" s="109"/>
      <c r="E35" s="123"/>
      <c r="F35" s="109"/>
      <c r="G35" s="109"/>
      <c r="H35" s="109"/>
      <c r="I35" s="116"/>
    </row>
    <row r="36" spans="1:10">
      <c r="A36" s="112"/>
      <c r="B36" s="109"/>
      <c r="C36" s="109"/>
      <c r="D36" s="119"/>
      <c r="E36" s="123"/>
      <c r="F36" s="109"/>
      <c r="G36" s="109"/>
      <c r="H36" s="109"/>
      <c r="I36" s="116"/>
    </row>
    <row r="37" spans="1:10">
      <c r="A37" s="112"/>
      <c r="B37" s="109"/>
      <c r="C37" s="109"/>
      <c r="D37" s="120"/>
      <c r="E37" s="121"/>
      <c r="F37" s="122"/>
      <c r="G37" s="109"/>
      <c r="H37" s="109"/>
      <c r="I37" s="116"/>
    </row>
    <row r="38" spans="1:10">
      <c r="A38" s="112"/>
      <c r="B38" s="109"/>
      <c r="C38" s="109"/>
      <c r="D38" s="113"/>
      <c r="E38" s="114"/>
      <c r="F38" s="115"/>
      <c r="G38" s="109"/>
      <c r="H38" s="109"/>
      <c r="I38" s="116"/>
    </row>
    <row r="39" spans="1:10">
      <c r="A39" s="112"/>
      <c r="B39" s="109"/>
      <c r="C39" s="109"/>
      <c r="D39" s="113"/>
      <c r="E39" s="114"/>
      <c r="F39" s="115"/>
      <c r="G39" s="109"/>
      <c r="H39" s="109"/>
      <c r="I39" s="116"/>
    </row>
    <row r="40" spans="1:10">
      <c r="A40" s="112"/>
      <c r="B40" s="109"/>
      <c r="C40" s="109"/>
      <c r="D40" s="113"/>
      <c r="E40" s="114"/>
      <c r="F40" s="115"/>
      <c r="G40" s="109"/>
      <c r="H40" s="109"/>
      <c r="I40" s="116"/>
    </row>
    <row r="41" spans="1:10">
      <c r="A41" s="112"/>
      <c r="B41" s="109"/>
      <c r="C41" s="109"/>
      <c r="D41" s="113"/>
      <c r="E41" s="114"/>
      <c r="F41" s="115"/>
      <c r="G41" s="109"/>
      <c r="H41" s="109"/>
      <c r="I41" s="116"/>
    </row>
    <row r="42" spans="1:10">
      <c r="A42" s="112"/>
      <c r="B42" s="109"/>
      <c r="C42" s="109"/>
      <c r="D42" s="117"/>
      <c r="E42" s="118"/>
      <c r="F42" s="115"/>
      <c r="G42" s="109"/>
      <c r="H42" s="123"/>
      <c r="I42" s="116"/>
    </row>
    <row r="43" spans="1:10">
      <c r="A43" s="112"/>
      <c r="B43" s="109"/>
      <c r="C43" s="109"/>
      <c r="D43" s="109"/>
      <c r="E43" s="109"/>
      <c r="F43" s="109"/>
      <c r="G43" s="109"/>
      <c r="H43" s="109"/>
      <c r="I43" s="116"/>
    </row>
    <row r="44" spans="1:10">
      <c r="A44" s="112"/>
      <c r="B44" s="109"/>
      <c r="C44" s="109"/>
      <c r="D44" s="109"/>
      <c r="E44" s="109"/>
      <c r="F44" s="109"/>
      <c r="G44" s="109"/>
      <c r="H44" s="109"/>
      <c r="I44" s="116"/>
    </row>
    <row r="45" spans="1:10">
      <c r="A45" s="112"/>
      <c r="B45" s="109"/>
      <c r="C45" s="109"/>
      <c r="D45" s="119"/>
      <c r="E45" s="109"/>
      <c r="F45" s="109"/>
      <c r="G45" s="109"/>
      <c r="H45" s="109"/>
      <c r="I45" s="116"/>
    </row>
    <row r="46" spans="1:10">
      <c r="A46" s="112"/>
      <c r="B46" s="109"/>
      <c r="C46" s="109"/>
      <c r="D46" s="120"/>
      <c r="E46" s="121"/>
      <c r="F46" s="122"/>
      <c r="G46" s="109"/>
      <c r="H46" s="109"/>
      <c r="I46" s="116"/>
    </row>
    <row r="47" spans="1:10">
      <c r="A47" s="112"/>
      <c r="B47" s="109"/>
      <c r="C47" s="109"/>
      <c r="D47" s="113"/>
      <c r="E47" s="124"/>
      <c r="F47" s="115"/>
      <c r="G47" s="109"/>
      <c r="H47" s="109"/>
      <c r="I47" s="116"/>
      <c r="J47" s="2"/>
    </row>
    <row r="48" spans="1:10">
      <c r="A48" s="112"/>
      <c r="B48" s="109"/>
      <c r="C48" s="109"/>
      <c r="D48" s="113"/>
      <c r="E48" s="114"/>
      <c r="F48" s="115"/>
      <c r="G48" s="109"/>
      <c r="H48" s="109"/>
      <c r="I48" s="116"/>
    </row>
    <row r="49" spans="1:9">
      <c r="A49" s="112"/>
      <c r="B49" s="109"/>
      <c r="C49" s="109"/>
      <c r="D49" s="117"/>
      <c r="E49" s="118"/>
      <c r="F49" s="115"/>
      <c r="G49" s="109"/>
      <c r="H49" s="109"/>
      <c r="I49" s="116"/>
    </row>
    <row r="50" spans="1:9">
      <c r="A50" s="112"/>
      <c r="B50" s="109"/>
      <c r="C50" s="109"/>
      <c r="D50" s="109"/>
      <c r="E50" s="109"/>
      <c r="F50" s="109"/>
      <c r="G50" s="109"/>
      <c r="H50" s="109"/>
      <c r="I50" s="116"/>
    </row>
    <row r="51" spans="1:9">
      <c r="A51" s="112"/>
      <c r="B51" s="109"/>
      <c r="C51" s="109"/>
      <c r="D51" s="109"/>
      <c r="E51" s="109"/>
      <c r="F51" s="109"/>
      <c r="G51" s="109"/>
      <c r="H51" s="109"/>
      <c r="I51" s="116"/>
    </row>
    <row r="52" spans="1:9">
      <c r="A52" s="112"/>
      <c r="B52" s="109"/>
      <c r="C52" s="109"/>
      <c r="D52" s="125"/>
      <c r="E52" s="109"/>
      <c r="F52" s="109"/>
      <c r="G52" s="109"/>
      <c r="H52" s="109"/>
      <c r="I52" s="116"/>
    </row>
    <row r="53" spans="1:9">
      <c r="A53" s="112"/>
      <c r="B53" s="109"/>
      <c r="C53" s="109"/>
      <c r="D53" s="120"/>
      <c r="E53" s="121"/>
      <c r="F53" s="122"/>
      <c r="G53" s="109"/>
      <c r="H53" s="109"/>
      <c r="I53" s="116"/>
    </row>
    <row r="54" spans="1:9">
      <c r="A54" s="112"/>
      <c r="B54" s="109"/>
      <c r="C54" s="109"/>
      <c r="D54" s="113"/>
      <c r="E54" s="124"/>
      <c r="F54" s="115"/>
      <c r="G54" s="109"/>
      <c r="H54" s="109"/>
      <c r="I54" s="116"/>
    </row>
    <row r="55" spans="1:9">
      <c r="A55" s="112"/>
      <c r="B55" s="109"/>
      <c r="C55" s="109"/>
      <c r="D55" s="117"/>
      <c r="E55" s="118"/>
      <c r="F55" s="115"/>
      <c r="G55" s="109"/>
      <c r="H55" s="109"/>
      <c r="I55" s="116"/>
    </row>
    <row r="56" spans="1:9">
      <c r="A56" s="112"/>
      <c r="B56" s="109"/>
      <c r="C56" s="109"/>
      <c r="D56" s="109"/>
      <c r="E56" s="109"/>
      <c r="F56" s="109"/>
      <c r="G56" s="109"/>
      <c r="H56" s="109"/>
      <c r="I56" s="116"/>
    </row>
    <row r="57" spans="1:9">
      <c r="A57" s="112"/>
      <c r="B57" s="109"/>
      <c r="C57" s="109"/>
      <c r="D57" s="125"/>
      <c r="E57" s="109"/>
      <c r="F57" s="109"/>
      <c r="G57" s="109"/>
      <c r="H57" s="109"/>
      <c r="I57" s="116"/>
    </row>
    <row r="58" spans="1:9">
      <c r="A58" s="112"/>
      <c r="B58" s="109"/>
      <c r="C58" s="109"/>
      <c r="D58" s="120"/>
      <c r="E58" s="121"/>
      <c r="F58" s="122"/>
      <c r="G58" s="109"/>
      <c r="H58" s="109"/>
      <c r="I58" s="116"/>
    </row>
    <row r="59" spans="1:9">
      <c r="A59" s="112"/>
      <c r="B59" s="109"/>
      <c r="C59" s="109"/>
      <c r="D59" s="113"/>
      <c r="E59" s="124"/>
      <c r="F59" s="115"/>
      <c r="G59" s="109"/>
      <c r="H59" s="109"/>
      <c r="I59" s="116"/>
    </row>
    <row r="60" spans="1:9">
      <c r="A60" s="112"/>
      <c r="B60" s="109"/>
      <c r="C60" s="109"/>
      <c r="D60" s="117"/>
      <c r="E60" s="118"/>
      <c r="F60" s="115"/>
      <c r="G60" s="109"/>
      <c r="H60" s="109"/>
      <c r="I60" s="116"/>
    </row>
    <row r="61" spans="1:9">
      <c r="A61" s="112"/>
      <c r="B61" s="109"/>
      <c r="C61" s="109"/>
      <c r="D61" s="109"/>
      <c r="E61" s="109"/>
      <c r="F61" s="109"/>
      <c r="G61" s="109"/>
      <c r="H61" s="109"/>
      <c r="I61" s="116"/>
    </row>
    <row r="62" spans="1:9">
      <c r="A62" s="112"/>
      <c r="B62" s="109"/>
      <c r="C62" s="109"/>
      <c r="D62" s="109"/>
      <c r="E62" s="109"/>
      <c r="F62" s="109"/>
      <c r="G62" s="109"/>
      <c r="H62" s="109"/>
      <c r="I62" s="116"/>
    </row>
    <row r="63" spans="1:9">
      <c r="A63" s="112"/>
      <c r="B63" s="109"/>
      <c r="C63" s="109"/>
      <c r="D63" s="109"/>
      <c r="E63" s="109"/>
      <c r="F63" s="109"/>
      <c r="G63" s="109"/>
      <c r="H63" s="109"/>
      <c r="I63" s="116"/>
    </row>
    <row r="64" spans="1:9">
      <c r="A64" s="112"/>
      <c r="B64" s="109"/>
      <c r="C64" s="109"/>
      <c r="D64" s="109"/>
      <c r="E64" s="109"/>
      <c r="F64" s="109"/>
      <c r="G64" s="109"/>
      <c r="H64" s="109"/>
      <c r="I64" s="116"/>
    </row>
    <row r="65" spans="1:9">
      <c r="A65" s="106"/>
      <c r="B65" s="116"/>
      <c r="C65" s="105"/>
      <c r="D65" s="126"/>
      <c r="E65" s="102"/>
      <c r="F65" s="101"/>
      <c r="G65" s="127"/>
      <c r="H65" s="128"/>
      <c r="I65" s="116"/>
    </row>
    <row r="66" spans="1:9">
      <c r="A66" s="106"/>
      <c r="B66" s="116"/>
      <c r="C66" s="105"/>
      <c r="D66" s="126"/>
      <c r="E66" s="129"/>
      <c r="F66" s="101"/>
      <c r="G66" s="127"/>
      <c r="H66" s="128"/>
      <c r="I66" s="116"/>
    </row>
    <row r="67" spans="1:9">
      <c r="A67" s="106"/>
      <c r="B67" s="116"/>
      <c r="C67" s="101"/>
      <c r="D67" s="126"/>
      <c r="E67" s="126"/>
      <c r="F67" s="105"/>
      <c r="G67" s="127"/>
      <c r="H67" s="116"/>
      <c r="I67" s="116"/>
    </row>
    <row r="68" spans="1:9">
      <c r="A68" s="106"/>
      <c r="B68" s="116"/>
      <c r="C68" s="101"/>
      <c r="D68" s="126"/>
      <c r="E68" s="126"/>
      <c r="F68" s="108"/>
      <c r="G68" s="127"/>
      <c r="H68" s="116"/>
      <c r="I68" s="116"/>
    </row>
    <row r="71" spans="1:9">
      <c r="A71" s="166"/>
      <c r="B71" s="166"/>
      <c r="C71" s="166"/>
      <c r="D71" s="166"/>
    </row>
  </sheetData>
  <mergeCells count="3">
    <mergeCell ref="A1:I1"/>
    <mergeCell ref="A71:D71"/>
    <mergeCell ref="A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63"/>
  <sheetViews>
    <sheetView workbookViewId="0">
      <selection activeCell="D7" sqref="D7"/>
    </sheetView>
  </sheetViews>
  <sheetFormatPr baseColWidth="10" defaultRowHeight="15"/>
  <cols>
    <col min="1" max="1" width="11.28515625" bestFit="1" customWidth="1"/>
    <col min="2" max="2" width="9.85546875" bestFit="1" customWidth="1"/>
    <col min="3" max="3" width="57.42578125" customWidth="1"/>
    <col min="4" max="4" width="21.85546875" bestFit="1" customWidth="1"/>
    <col min="5" max="5" width="21.85546875" customWidth="1"/>
    <col min="6" max="6" width="24.140625" customWidth="1"/>
    <col min="8" max="8" width="20" bestFit="1" customWidth="1"/>
    <col min="9" max="9" width="23.42578125" bestFit="1" customWidth="1"/>
  </cols>
  <sheetData>
    <row r="1" spans="1:11" ht="41.25" customHeight="1" thickBot="1">
      <c r="A1" s="163" t="s">
        <v>326</v>
      </c>
      <c r="B1" s="164"/>
      <c r="C1" s="164"/>
      <c r="D1" s="164"/>
      <c r="E1" s="164"/>
      <c r="F1" s="164"/>
      <c r="G1" s="164"/>
      <c r="H1" s="164"/>
      <c r="I1" s="165"/>
    </row>
    <row r="2" spans="1:11" ht="25.5">
      <c r="A2" s="25" t="s">
        <v>0</v>
      </c>
      <c r="B2" s="26" t="s">
        <v>1</v>
      </c>
      <c r="C2" s="26" t="s">
        <v>2</v>
      </c>
      <c r="D2" s="27" t="s">
        <v>3</v>
      </c>
      <c r="E2" s="27" t="s">
        <v>4</v>
      </c>
      <c r="F2" s="26" t="s">
        <v>324</v>
      </c>
      <c r="G2" s="26" t="s">
        <v>5</v>
      </c>
      <c r="H2" s="28" t="s">
        <v>6</v>
      </c>
      <c r="I2" s="35" t="s">
        <v>135</v>
      </c>
    </row>
    <row r="3" spans="1:11" ht="51">
      <c r="A3" s="29" t="s">
        <v>244</v>
      </c>
      <c r="B3" s="30" t="s">
        <v>15</v>
      </c>
      <c r="C3" s="85" t="s">
        <v>245</v>
      </c>
      <c r="D3" s="32">
        <v>159155.59</v>
      </c>
      <c r="E3" s="86">
        <v>72605.509999999995</v>
      </c>
      <c r="F3" s="33" t="s">
        <v>246</v>
      </c>
      <c r="G3" s="34">
        <v>44245</v>
      </c>
      <c r="H3" s="30" t="s">
        <v>10</v>
      </c>
      <c r="I3" s="40" t="s">
        <v>136</v>
      </c>
      <c r="K3" s="2"/>
    </row>
    <row r="4" spans="1:11" ht="38.25">
      <c r="A4" s="29" t="s">
        <v>247</v>
      </c>
      <c r="B4" s="30" t="s">
        <v>15</v>
      </c>
      <c r="C4" s="85" t="s">
        <v>248</v>
      </c>
      <c r="D4" s="32">
        <v>26000</v>
      </c>
      <c r="E4" s="87">
        <v>19500</v>
      </c>
      <c r="F4" s="33" t="s">
        <v>249</v>
      </c>
      <c r="G4" s="34">
        <v>44251</v>
      </c>
      <c r="H4" s="31" t="s">
        <v>17</v>
      </c>
      <c r="I4" s="40" t="s">
        <v>136</v>
      </c>
    </row>
    <row r="5" spans="1:11" ht="25.5">
      <c r="A5" s="29" t="s">
        <v>250</v>
      </c>
      <c r="B5" s="30" t="s">
        <v>15</v>
      </c>
      <c r="C5" s="85" t="s">
        <v>251</v>
      </c>
      <c r="D5" s="32">
        <v>64200</v>
      </c>
      <c r="E5" s="86">
        <v>62800</v>
      </c>
      <c r="F5" s="33" t="s">
        <v>252</v>
      </c>
      <c r="G5" s="34">
        <v>44265</v>
      </c>
      <c r="H5" s="30" t="s">
        <v>10</v>
      </c>
      <c r="I5" s="40" t="s">
        <v>136</v>
      </c>
    </row>
    <row r="6" spans="1:11" ht="25.5">
      <c r="A6" s="29" t="s">
        <v>253</v>
      </c>
      <c r="B6" s="30" t="s">
        <v>16</v>
      </c>
      <c r="C6" s="85" t="s">
        <v>254</v>
      </c>
      <c r="D6" s="32">
        <v>95000</v>
      </c>
      <c r="E6" s="86">
        <v>83000</v>
      </c>
      <c r="F6" s="33" t="s">
        <v>255</v>
      </c>
      <c r="G6" s="34">
        <v>44271</v>
      </c>
      <c r="H6" s="30" t="s">
        <v>17</v>
      </c>
      <c r="I6" s="40" t="s">
        <v>136</v>
      </c>
    </row>
    <row r="7" spans="1:11" ht="38.25">
      <c r="A7" s="29" t="s">
        <v>256</v>
      </c>
      <c r="B7" s="30" t="s">
        <v>16</v>
      </c>
      <c r="C7" s="85" t="s">
        <v>257</v>
      </c>
      <c r="D7" s="32">
        <v>31350</v>
      </c>
      <c r="E7" s="87">
        <v>30241</v>
      </c>
      <c r="F7" s="33" t="s">
        <v>258</v>
      </c>
      <c r="G7" s="34">
        <v>44278</v>
      </c>
      <c r="H7" s="31" t="s">
        <v>259</v>
      </c>
      <c r="I7" s="40" t="s">
        <v>138</v>
      </c>
    </row>
    <row r="8" spans="1:11" ht="25.5">
      <c r="A8" s="29" t="s">
        <v>260</v>
      </c>
      <c r="B8" s="30" t="s">
        <v>15</v>
      </c>
      <c r="C8" s="85" t="s">
        <v>261</v>
      </c>
      <c r="D8" s="32">
        <v>60000</v>
      </c>
      <c r="E8" s="86">
        <v>57960</v>
      </c>
      <c r="F8" s="33" t="s">
        <v>262</v>
      </c>
      <c r="G8" s="34">
        <v>44298</v>
      </c>
      <c r="H8" s="30" t="s">
        <v>10</v>
      </c>
      <c r="I8" s="40" t="s">
        <v>138</v>
      </c>
    </row>
    <row r="9" spans="1:11" ht="25.5">
      <c r="A9" s="29" t="s">
        <v>263</v>
      </c>
      <c r="B9" s="30" t="s">
        <v>15</v>
      </c>
      <c r="C9" s="85" t="s">
        <v>264</v>
      </c>
      <c r="D9" s="32">
        <v>108000</v>
      </c>
      <c r="E9" s="87">
        <v>101088</v>
      </c>
      <c r="F9" s="33" t="s">
        <v>22</v>
      </c>
      <c r="G9" s="34">
        <v>44320</v>
      </c>
      <c r="H9" s="31" t="s">
        <v>17</v>
      </c>
      <c r="I9" s="40" t="s">
        <v>136</v>
      </c>
      <c r="K9" s="2"/>
    </row>
    <row r="10" spans="1:11" ht="25.5">
      <c r="A10" s="29" t="s">
        <v>265</v>
      </c>
      <c r="B10" s="30" t="s">
        <v>266</v>
      </c>
      <c r="C10" s="85" t="s">
        <v>267</v>
      </c>
      <c r="D10" s="32">
        <v>175383.78</v>
      </c>
      <c r="E10" s="87">
        <v>142741</v>
      </c>
      <c r="F10" s="33" t="s">
        <v>268</v>
      </c>
      <c r="G10" s="34">
        <v>44341</v>
      </c>
      <c r="H10" s="31" t="s">
        <v>242</v>
      </c>
      <c r="I10" s="40" t="s">
        <v>136</v>
      </c>
    </row>
    <row r="11" spans="1:11" ht="25.5">
      <c r="A11" s="29" t="s">
        <v>269</v>
      </c>
      <c r="B11" s="30" t="s">
        <v>16</v>
      </c>
      <c r="C11" s="85" t="s">
        <v>270</v>
      </c>
      <c r="D11" s="32">
        <v>550000</v>
      </c>
      <c r="E11" s="87">
        <v>501666</v>
      </c>
      <c r="F11" s="33" t="s">
        <v>271</v>
      </c>
      <c r="G11" s="34">
        <v>44369</v>
      </c>
      <c r="H11" s="31" t="s">
        <v>17</v>
      </c>
      <c r="I11" s="40" t="s">
        <v>138</v>
      </c>
    </row>
    <row r="12" spans="1:11" ht="38.25">
      <c r="A12" s="29" t="s">
        <v>272</v>
      </c>
      <c r="B12" s="30" t="s">
        <v>15</v>
      </c>
      <c r="C12" s="85" t="s">
        <v>273</v>
      </c>
      <c r="D12" s="32">
        <v>25000</v>
      </c>
      <c r="E12" s="87">
        <v>20000</v>
      </c>
      <c r="F12" s="33" t="s">
        <v>274</v>
      </c>
      <c r="G12" s="34">
        <v>44370</v>
      </c>
      <c r="H12" s="31" t="s">
        <v>17</v>
      </c>
      <c r="I12" s="40" t="s">
        <v>136</v>
      </c>
      <c r="K12" s="2"/>
    </row>
    <row r="13" spans="1:11" ht="25.5">
      <c r="A13" s="29" t="s">
        <v>275</v>
      </c>
      <c r="B13" s="30" t="s">
        <v>15</v>
      </c>
      <c r="C13" s="85" t="s">
        <v>276</v>
      </c>
      <c r="D13" s="32">
        <v>40006.120000000003</v>
      </c>
      <c r="E13" s="87">
        <v>67868.460000000006</v>
      </c>
      <c r="F13" s="33" t="s">
        <v>277</v>
      </c>
      <c r="G13" s="34">
        <v>45504</v>
      </c>
      <c r="H13" s="31" t="s">
        <v>148</v>
      </c>
      <c r="I13" s="88" t="s">
        <v>137</v>
      </c>
      <c r="K13" s="2"/>
    </row>
    <row r="14" spans="1:11" ht="25.5">
      <c r="A14" s="29" t="s">
        <v>278</v>
      </c>
      <c r="B14" s="30" t="s">
        <v>15</v>
      </c>
      <c r="C14" s="85" t="s">
        <v>279</v>
      </c>
      <c r="D14" s="32">
        <v>199808.59</v>
      </c>
      <c r="E14" s="87">
        <v>250418.09</v>
      </c>
      <c r="F14" s="33" t="s">
        <v>280</v>
      </c>
      <c r="G14" s="34">
        <v>44440</v>
      </c>
      <c r="H14" s="31" t="s">
        <v>281</v>
      </c>
      <c r="I14" s="40" t="s">
        <v>136</v>
      </c>
    </row>
    <row r="15" spans="1:11" ht="25.5">
      <c r="A15" s="29" t="s">
        <v>282</v>
      </c>
      <c r="B15" s="30" t="s">
        <v>15</v>
      </c>
      <c r="C15" s="85" t="s">
        <v>283</v>
      </c>
      <c r="D15" s="32">
        <v>13982.5</v>
      </c>
      <c r="E15" s="87">
        <v>21875</v>
      </c>
      <c r="F15" s="33" t="s">
        <v>284</v>
      </c>
      <c r="G15" s="34">
        <v>44619</v>
      </c>
      <c r="H15" s="31" t="s">
        <v>242</v>
      </c>
      <c r="I15" s="40" t="s">
        <v>138</v>
      </c>
    </row>
    <row r="16" spans="1:11" ht="76.5">
      <c r="A16" s="29" t="s">
        <v>285</v>
      </c>
      <c r="B16" s="30" t="s">
        <v>149</v>
      </c>
      <c r="C16" s="85" t="s">
        <v>286</v>
      </c>
      <c r="D16" s="32">
        <v>46347.33</v>
      </c>
      <c r="E16" s="87">
        <v>108288.15</v>
      </c>
      <c r="F16" s="33" t="s">
        <v>287</v>
      </c>
      <c r="G16" s="34">
        <v>44532</v>
      </c>
      <c r="H16" s="31" t="s">
        <v>150</v>
      </c>
      <c r="I16" s="40" t="s">
        <v>136</v>
      </c>
    </row>
    <row r="17" spans="1:9" ht="63.75">
      <c r="A17" s="29" t="s">
        <v>285</v>
      </c>
      <c r="B17" s="30" t="s">
        <v>149</v>
      </c>
      <c r="C17" s="85" t="s">
        <v>288</v>
      </c>
      <c r="D17" s="32">
        <v>89890.1</v>
      </c>
      <c r="E17" s="87">
        <v>210023.6</v>
      </c>
      <c r="F17" s="33" t="s">
        <v>151</v>
      </c>
      <c r="G17" s="34">
        <v>44523</v>
      </c>
      <c r="H17" s="31" t="s">
        <v>150</v>
      </c>
      <c r="I17" s="40" t="s">
        <v>136</v>
      </c>
    </row>
    <row r="18" spans="1:9" ht="63.75">
      <c r="A18" s="29" t="s">
        <v>285</v>
      </c>
      <c r="B18" s="30" t="s">
        <v>149</v>
      </c>
      <c r="C18" s="85" t="s">
        <v>289</v>
      </c>
      <c r="D18" s="32">
        <v>38910.660000000003</v>
      </c>
      <c r="E18" s="87">
        <v>90912.75</v>
      </c>
      <c r="F18" s="33" t="s">
        <v>290</v>
      </c>
      <c r="G18" s="34">
        <v>44523</v>
      </c>
      <c r="H18" s="31" t="s">
        <v>150</v>
      </c>
      <c r="I18" s="40" t="s">
        <v>136</v>
      </c>
    </row>
    <row r="19" spans="1:9" ht="89.25">
      <c r="A19" s="29" t="s">
        <v>285</v>
      </c>
      <c r="B19" s="30" t="s">
        <v>149</v>
      </c>
      <c r="C19" s="85" t="s">
        <v>291</v>
      </c>
      <c r="D19" s="32">
        <v>154613.54</v>
      </c>
      <c r="E19" s="87">
        <v>361246.6</v>
      </c>
      <c r="F19" s="33" t="s">
        <v>151</v>
      </c>
      <c r="G19" s="34">
        <v>44523</v>
      </c>
      <c r="H19" s="31" t="s">
        <v>150</v>
      </c>
      <c r="I19" s="40" t="s">
        <v>136</v>
      </c>
    </row>
    <row r="20" spans="1:9" ht="89.25">
      <c r="A20" s="29" t="s">
        <v>285</v>
      </c>
      <c r="B20" s="30" t="s">
        <v>149</v>
      </c>
      <c r="C20" s="85" t="s">
        <v>292</v>
      </c>
      <c r="D20" s="32">
        <v>139667.57</v>
      </c>
      <c r="E20" s="87">
        <v>326326.09999999998</v>
      </c>
      <c r="F20" s="33" t="s">
        <v>151</v>
      </c>
      <c r="G20" s="34">
        <v>44523</v>
      </c>
      <c r="H20" s="31" t="s">
        <v>150</v>
      </c>
      <c r="I20" s="40" t="s">
        <v>136</v>
      </c>
    </row>
    <row r="21" spans="1:9" ht="76.5">
      <c r="A21" s="29" t="s">
        <v>285</v>
      </c>
      <c r="B21" s="30" t="s">
        <v>149</v>
      </c>
      <c r="C21" s="85" t="s">
        <v>293</v>
      </c>
      <c r="D21" s="32">
        <v>167171.35999999999</v>
      </c>
      <c r="E21" s="87">
        <v>390587.3</v>
      </c>
      <c r="F21" s="33" t="s">
        <v>294</v>
      </c>
      <c r="G21" s="34">
        <v>44525</v>
      </c>
      <c r="H21" s="31" t="s">
        <v>150</v>
      </c>
      <c r="I21" s="40" t="s">
        <v>136</v>
      </c>
    </row>
    <row r="22" spans="1:9" ht="76.5">
      <c r="A22" s="29" t="s">
        <v>285</v>
      </c>
      <c r="B22" s="30" t="s">
        <v>149</v>
      </c>
      <c r="C22" s="85" t="s">
        <v>295</v>
      </c>
      <c r="D22" s="32">
        <v>143365.38</v>
      </c>
      <c r="E22" s="87">
        <v>334965.84999999998</v>
      </c>
      <c r="F22" s="33" t="s">
        <v>296</v>
      </c>
      <c r="G22" s="34">
        <v>44523</v>
      </c>
      <c r="H22" s="31" t="s">
        <v>150</v>
      </c>
      <c r="I22" s="40" t="s">
        <v>136</v>
      </c>
    </row>
    <row r="23" spans="1:9" ht="63.75">
      <c r="A23" s="29" t="s">
        <v>285</v>
      </c>
      <c r="B23" s="30" t="s">
        <v>149</v>
      </c>
      <c r="C23" s="85" t="s">
        <v>297</v>
      </c>
      <c r="D23" s="32">
        <v>137970.07999999999</v>
      </c>
      <c r="E23" s="87">
        <v>322360</v>
      </c>
      <c r="F23" s="33" t="s">
        <v>298</v>
      </c>
      <c r="G23" s="34">
        <v>44532</v>
      </c>
      <c r="H23" s="31" t="s">
        <v>150</v>
      </c>
      <c r="I23" s="40" t="s">
        <v>136</v>
      </c>
    </row>
    <row r="24" spans="1:9" ht="25.5">
      <c r="A24" s="29" t="s">
        <v>299</v>
      </c>
      <c r="B24" s="30" t="s">
        <v>15</v>
      </c>
      <c r="C24" s="85" t="s">
        <v>300</v>
      </c>
      <c r="D24" s="32">
        <v>210793.73</v>
      </c>
      <c r="E24" s="87">
        <v>433407.68</v>
      </c>
      <c r="F24" s="33" t="s">
        <v>301</v>
      </c>
      <c r="G24" s="34">
        <v>45266</v>
      </c>
      <c r="H24" s="31" t="s">
        <v>150</v>
      </c>
      <c r="I24" s="40" t="s">
        <v>136</v>
      </c>
    </row>
    <row r="25" spans="1:9" ht="25.5">
      <c r="A25" s="29" t="s">
        <v>302</v>
      </c>
      <c r="B25" s="30" t="s">
        <v>15</v>
      </c>
      <c r="C25" s="85" t="s">
        <v>303</v>
      </c>
      <c r="D25" s="32">
        <v>100007.25</v>
      </c>
      <c r="E25" s="87">
        <v>100007.25</v>
      </c>
      <c r="F25" s="33" t="s">
        <v>304</v>
      </c>
      <c r="G25" s="34">
        <v>45261</v>
      </c>
      <c r="H25" s="31" t="s">
        <v>150</v>
      </c>
      <c r="I25" s="40" t="s">
        <v>138</v>
      </c>
    </row>
    <row r="26" spans="1:9" ht="38.25">
      <c r="A26" s="29" t="s">
        <v>305</v>
      </c>
      <c r="B26" s="30" t="s">
        <v>149</v>
      </c>
      <c r="C26" s="85" t="s">
        <v>306</v>
      </c>
      <c r="D26" s="32">
        <v>66270.039999999994</v>
      </c>
      <c r="E26" s="87">
        <v>66270.039999999994</v>
      </c>
      <c r="F26" s="33" t="s">
        <v>307</v>
      </c>
      <c r="G26" s="34">
        <v>46009</v>
      </c>
      <c r="H26" s="31" t="s">
        <v>150</v>
      </c>
      <c r="I26" s="40" t="s">
        <v>136</v>
      </c>
    </row>
    <row r="27" spans="1:9">
      <c r="A27" s="29" t="s">
        <v>308</v>
      </c>
      <c r="B27" s="30" t="s">
        <v>15</v>
      </c>
      <c r="C27" s="85" t="s">
        <v>309</v>
      </c>
      <c r="D27" s="32">
        <v>12500</v>
      </c>
      <c r="E27" s="87">
        <v>62500</v>
      </c>
      <c r="F27" s="33" t="s">
        <v>310</v>
      </c>
      <c r="G27" s="34">
        <v>44866</v>
      </c>
      <c r="H27" s="31" t="s">
        <v>17</v>
      </c>
      <c r="I27" s="40" t="s">
        <v>138</v>
      </c>
    </row>
    <row r="28" spans="1:9" ht="25.5">
      <c r="A28" s="29" t="s">
        <v>311</v>
      </c>
      <c r="B28" s="30" t="s">
        <v>15</v>
      </c>
      <c r="C28" s="97" t="s">
        <v>152</v>
      </c>
      <c r="D28" s="32">
        <v>636212.52</v>
      </c>
      <c r="E28" s="87">
        <v>636212.52</v>
      </c>
      <c r="F28" s="33" t="s">
        <v>312</v>
      </c>
      <c r="G28" s="34">
        <v>45672</v>
      </c>
      <c r="H28" s="31" t="s">
        <v>17</v>
      </c>
      <c r="I28" s="98" t="s">
        <v>152</v>
      </c>
    </row>
    <row r="29" spans="1:9">
      <c r="E29" s="2"/>
    </row>
    <row r="31" spans="1:9">
      <c r="D31" s="61" t="s">
        <v>154</v>
      </c>
      <c r="E31" s="56"/>
      <c r="F31" s="56"/>
    </row>
    <row r="32" spans="1:9" ht="25.5">
      <c r="D32" s="46" t="s">
        <v>143</v>
      </c>
      <c r="E32" s="47" t="s">
        <v>142</v>
      </c>
      <c r="F32" s="48" t="s">
        <v>144</v>
      </c>
    </row>
    <row r="33" spans="4:9">
      <c r="D33" s="59" t="s">
        <v>139</v>
      </c>
      <c r="E33" s="24">
        <f>+E41+E50+E57+E62</f>
        <v>3396540.67</v>
      </c>
      <c r="F33" s="49">
        <f>+E33/$E$37</f>
        <v>0.69674474251205287</v>
      </c>
    </row>
    <row r="34" spans="4:9">
      <c r="D34" s="59" t="s">
        <v>138</v>
      </c>
      <c r="E34" s="24">
        <f>+E42+E51</f>
        <v>774249.25</v>
      </c>
      <c r="F34" s="49">
        <f t="shared" ref="F34:F37" si="0">+E34/$E$37</f>
        <v>0.15882456497463346</v>
      </c>
    </row>
    <row r="35" spans="4:9">
      <c r="D35" s="59" t="s">
        <v>137</v>
      </c>
      <c r="E35" s="24">
        <f>+E43</f>
        <v>67868.460000000006</v>
      </c>
      <c r="F35" s="49">
        <f t="shared" si="0"/>
        <v>1.3922104070489334E-2</v>
      </c>
    </row>
    <row r="36" spans="4:9">
      <c r="D36" s="59" t="s">
        <v>152</v>
      </c>
      <c r="E36" s="24">
        <v>636212.52</v>
      </c>
      <c r="F36" s="49">
        <f t="shared" si="0"/>
        <v>0.1305085884428242</v>
      </c>
    </row>
    <row r="37" spans="4:9">
      <c r="D37" s="60" t="s">
        <v>141</v>
      </c>
      <c r="E37" s="50">
        <f>SUM(E33:E36)</f>
        <v>4874870.9000000004</v>
      </c>
      <c r="F37" s="49">
        <f t="shared" si="0"/>
        <v>1</v>
      </c>
    </row>
    <row r="39" spans="4:9">
      <c r="D39" s="61" t="s">
        <v>15</v>
      </c>
      <c r="E39" s="56"/>
      <c r="F39" s="56"/>
    </row>
    <row r="40" spans="4:9" ht="25.5">
      <c r="D40" s="46" t="s">
        <v>143</v>
      </c>
      <c r="E40" s="47" t="s">
        <v>142</v>
      </c>
      <c r="F40" s="48" t="s">
        <v>144</v>
      </c>
      <c r="I40" s="2"/>
    </row>
    <row r="41" spans="4:9">
      <c r="D41" s="59" t="s">
        <v>139</v>
      </c>
      <c r="E41" s="24">
        <v>959819.28</v>
      </c>
      <c r="F41" s="49">
        <f>+E41/$E$45</f>
        <v>0.50351373183887294</v>
      </c>
    </row>
    <row r="42" spans="4:9">
      <c r="D42" s="59" t="s">
        <v>138</v>
      </c>
      <c r="E42" s="24">
        <v>242342.25</v>
      </c>
      <c r="F42" s="49">
        <f t="shared" ref="F42:F45" si="1">+E42/$E$45</f>
        <v>0.12713086017581257</v>
      </c>
    </row>
    <row r="43" spans="4:9">
      <c r="D43" s="59" t="s">
        <v>137</v>
      </c>
      <c r="E43" s="24">
        <v>67868.460000000006</v>
      </c>
      <c r="F43" s="49">
        <f t="shared" si="1"/>
        <v>3.5603266449031189E-2</v>
      </c>
    </row>
    <row r="44" spans="4:9">
      <c r="D44" s="59" t="s">
        <v>152</v>
      </c>
      <c r="E44" s="24">
        <v>636212.52</v>
      </c>
      <c r="F44" s="49">
        <f t="shared" si="1"/>
        <v>0.33375214153628335</v>
      </c>
    </row>
    <row r="45" spans="4:9">
      <c r="D45" s="60" t="s">
        <v>141</v>
      </c>
      <c r="E45" s="50">
        <f>SUM(E41:E44)</f>
        <v>1906242.51</v>
      </c>
      <c r="F45" s="49">
        <f t="shared" si="1"/>
        <v>1</v>
      </c>
      <c r="H45" s="2"/>
      <c r="I45" s="2"/>
    </row>
    <row r="48" spans="4:9">
      <c r="D48" s="61" t="s">
        <v>145</v>
      </c>
      <c r="E48" s="56"/>
      <c r="F48" s="56"/>
      <c r="I48" s="2"/>
    </row>
    <row r="49" spans="4:10" ht="25.5">
      <c r="D49" s="46" t="s">
        <v>143</v>
      </c>
      <c r="E49" s="47" t="s">
        <v>142</v>
      </c>
      <c r="F49" s="48" t="s">
        <v>144</v>
      </c>
    </row>
    <row r="50" spans="4:10">
      <c r="D50" s="59" t="s">
        <v>147</v>
      </c>
      <c r="E50" s="62">
        <v>83000</v>
      </c>
      <c r="F50" s="49">
        <f>+E50/$E$52</f>
        <v>0.13497976116713584</v>
      </c>
      <c r="I50" s="2"/>
      <c r="J50" s="2"/>
    </row>
    <row r="51" spans="4:10">
      <c r="D51" s="59" t="s">
        <v>138</v>
      </c>
      <c r="E51" s="24">
        <v>531907</v>
      </c>
      <c r="F51" s="49">
        <f t="shared" ref="F51:F52" si="2">+E51/$E$52</f>
        <v>0.86502023883286416</v>
      </c>
    </row>
    <row r="52" spans="4:10">
      <c r="D52" s="60" t="s">
        <v>141</v>
      </c>
      <c r="E52" s="50">
        <f>SUM(E50:E51)</f>
        <v>614907</v>
      </c>
      <c r="F52" s="49">
        <f t="shared" si="2"/>
        <v>1</v>
      </c>
      <c r="I52" s="2"/>
    </row>
    <row r="55" spans="4:10">
      <c r="D55" s="89" t="s">
        <v>153</v>
      </c>
      <c r="I55" s="2"/>
    </row>
    <row r="56" spans="4:10" ht="25.5">
      <c r="D56" s="46" t="s">
        <v>143</v>
      </c>
      <c r="E56" s="47" t="s">
        <v>142</v>
      </c>
      <c r="F56" s="48" t="s">
        <v>144</v>
      </c>
    </row>
    <row r="57" spans="4:10">
      <c r="D57" s="59" t="s">
        <v>147</v>
      </c>
      <c r="E57" s="62">
        <v>2210980.39</v>
      </c>
      <c r="F57" s="49">
        <f>+E57/$E$58</f>
        <v>1</v>
      </c>
    </row>
    <row r="58" spans="4:10">
      <c r="D58" s="60" t="s">
        <v>141</v>
      </c>
      <c r="E58" s="50">
        <f>SUM(E57:E57)</f>
        <v>2210980.39</v>
      </c>
      <c r="F58" s="49">
        <f>+E58/$E$58</f>
        <v>1</v>
      </c>
    </row>
    <row r="60" spans="4:10">
      <c r="D60" s="89" t="s">
        <v>83</v>
      </c>
    </row>
    <row r="61" spans="4:10" ht="25.5">
      <c r="D61" s="46" t="s">
        <v>143</v>
      </c>
      <c r="E61" s="47" t="s">
        <v>142</v>
      </c>
      <c r="F61" s="48" t="s">
        <v>144</v>
      </c>
    </row>
    <row r="62" spans="4:10">
      <c r="D62" s="59" t="s">
        <v>147</v>
      </c>
      <c r="E62" s="62">
        <v>142741</v>
      </c>
      <c r="F62" s="49">
        <f>+E62/$E$63</f>
        <v>1</v>
      </c>
    </row>
    <row r="63" spans="4:10">
      <c r="D63" s="60" t="s">
        <v>141</v>
      </c>
      <c r="E63" s="50">
        <f>SUM(E62:E62)</f>
        <v>142741</v>
      </c>
      <c r="F63" s="49">
        <f>+E63/$E$63</f>
        <v>1</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57"/>
  <sheetViews>
    <sheetView showGridLines="0" workbookViewId="0">
      <selection activeCell="C6" sqref="C6"/>
    </sheetView>
  </sheetViews>
  <sheetFormatPr baseColWidth="10" defaultRowHeight="15"/>
  <cols>
    <col min="3" max="3" width="68.85546875" customWidth="1"/>
    <col min="4" max="4" width="21.85546875" bestFit="1" customWidth="1"/>
    <col min="5" max="5" width="14.5703125" customWidth="1"/>
    <col min="6" max="6" width="21.140625" customWidth="1"/>
    <col min="8" max="8" width="21.85546875" customWidth="1"/>
    <col min="9" max="9" width="27" bestFit="1" customWidth="1"/>
  </cols>
  <sheetData>
    <row r="1" spans="1:9" ht="39.75" customHeight="1" thickBot="1">
      <c r="A1" s="170" t="s">
        <v>327</v>
      </c>
      <c r="B1" s="171"/>
      <c r="C1" s="171"/>
      <c r="D1" s="171"/>
      <c r="E1" s="171"/>
      <c r="F1" s="171"/>
      <c r="G1" s="171"/>
      <c r="H1" s="171"/>
      <c r="I1" s="172"/>
    </row>
    <row r="2" spans="1:9" ht="26.25" thickBot="1">
      <c r="A2" s="36" t="s">
        <v>0</v>
      </c>
      <c r="B2" s="36" t="s">
        <v>1</v>
      </c>
      <c r="C2" s="36" t="s">
        <v>2</v>
      </c>
      <c r="D2" s="37" t="s">
        <v>3</v>
      </c>
      <c r="E2" s="37" t="s">
        <v>4</v>
      </c>
      <c r="F2" s="36" t="s">
        <v>324</v>
      </c>
      <c r="G2" s="36" t="s">
        <v>5</v>
      </c>
      <c r="H2" s="38" t="s">
        <v>6</v>
      </c>
      <c r="I2" s="39" t="s">
        <v>135</v>
      </c>
    </row>
    <row r="3" spans="1:9" ht="38.25">
      <c r="A3" s="15" t="s">
        <v>89</v>
      </c>
      <c r="B3" s="16" t="s">
        <v>15</v>
      </c>
      <c r="C3" s="17" t="s">
        <v>90</v>
      </c>
      <c r="D3" s="18">
        <v>70000</v>
      </c>
      <c r="E3" s="43">
        <v>61500</v>
      </c>
      <c r="F3" s="19" t="s">
        <v>91</v>
      </c>
      <c r="G3" s="20">
        <v>43839</v>
      </c>
      <c r="H3" s="17" t="s">
        <v>44</v>
      </c>
      <c r="I3" s="41" t="s">
        <v>138</v>
      </c>
    </row>
    <row r="4" spans="1:9" ht="25.5">
      <c r="A4" s="15" t="s">
        <v>92</v>
      </c>
      <c r="B4" s="16" t="s">
        <v>15</v>
      </c>
      <c r="C4" s="17" t="s">
        <v>93</v>
      </c>
      <c r="D4" s="18">
        <v>2219549.2000000002</v>
      </c>
      <c r="E4" s="43">
        <v>451699.29</v>
      </c>
      <c r="F4" s="19" t="s">
        <v>94</v>
      </c>
      <c r="G4" s="20">
        <v>43866</v>
      </c>
      <c r="H4" s="17" t="s">
        <v>10</v>
      </c>
      <c r="I4" s="40" t="s">
        <v>136</v>
      </c>
    </row>
    <row r="5" spans="1:9" ht="25.5">
      <c r="A5" s="15" t="s">
        <v>111</v>
      </c>
      <c r="B5" s="23" t="s">
        <v>8</v>
      </c>
      <c r="C5" s="17" t="s">
        <v>112</v>
      </c>
      <c r="D5" s="18">
        <v>94500</v>
      </c>
      <c r="E5" s="43">
        <v>90720</v>
      </c>
      <c r="F5" s="19" t="s">
        <v>22</v>
      </c>
      <c r="G5" s="20">
        <v>43874</v>
      </c>
      <c r="H5" s="17" t="s">
        <v>17</v>
      </c>
      <c r="I5" s="40" t="s">
        <v>138</v>
      </c>
    </row>
    <row r="6" spans="1:9" ht="25.5">
      <c r="A6" s="15" t="s">
        <v>113</v>
      </c>
      <c r="B6" s="23" t="s">
        <v>8</v>
      </c>
      <c r="C6" s="17" t="s">
        <v>114</v>
      </c>
      <c r="D6" s="18">
        <v>220084.72</v>
      </c>
      <c r="E6" s="43">
        <v>220084.72</v>
      </c>
      <c r="F6" s="19" t="s">
        <v>115</v>
      </c>
      <c r="G6" s="20">
        <v>43879</v>
      </c>
      <c r="H6" s="17" t="s">
        <v>116</v>
      </c>
      <c r="I6" s="40" t="s">
        <v>137</v>
      </c>
    </row>
    <row r="7" spans="1:9" ht="25.5">
      <c r="A7" s="15" t="s">
        <v>107</v>
      </c>
      <c r="B7" s="23" t="s">
        <v>16</v>
      </c>
      <c r="C7" s="17" t="s">
        <v>108</v>
      </c>
      <c r="D7" s="18">
        <v>3112200</v>
      </c>
      <c r="E7" s="43">
        <v>1960000</v>
      </c>
      <c r="F7" s="19" t="s">
        <v>109</v>
      </c>
      <c r="G7" s="20">
        <v>43903</v>
      </c>
      <c r="H7" s="17" t="s">
        <v>110</v>
      </c>
      <c r="I7" s="40" t="s">
        <v>136</v>
      </c>
    </row>
    <row r="8" spans="1:9" ht="38.25">
      <c r="A8" s="15" t="s">
        <v>97</v>
      </c>
      <c r="B8" s="16" t="s">
        <v>16</v>
      </c>
      <c r="C8" s="17" t="s">
        <v>98</v>
      </c>
      <c r="D8" s="18">
        <v>9067200</v>
      </c>
      <c r="E8" s="43">
        <v>5916000</v>
      </c>
      <c r="F8" s="19" t="s">
        <v>99</v>
      </c>
      <c r="G8" s="20">
        <v>43906</v>
      </c>
      <c r="H8" s="17" t="s">
        <v>100</v>
      </c>
      <c r="I8" s="40" t="s">
        <v>136</v>
      </c>
    </row>
    <row r="9" spans="1:9" ht="38.25">
      <c r="A9" s="15" t="s">
        <v>101</v>
      </c>
      <c r="B9" s="16" t="s">
        <v>16</v>
      </c>
      <c r="C9" s="17" t="s">
        <v>102</v>
      </c>
      <c r="D9" s="18">
        <v>7419000</v>
      </c>
      <c r="E9" s="43">
        <v>5100000</v>
      </c>
      <c r="F9" s="19" t="s">
        <v>99</v>
      </c>
      <c r="G9" s="20">
        <v>43915</v>
      </c>
      <c r="H9" s="17" t="s">
        <v>100</v>
      </c>
      <c r="I9" s="40" t="s">
        <v>136</v>
      </c>
    </row>
    <row r="10" spans="1:9" ht="51">
      <c r="A10" s="15" t="s">
        <v>87</v>
      </c>
      <c r="B10" s="16" t="s">
        <v>16</v>
      </c>
      <c r="C10" s="17" t="s">
        <v>88</v>
      </c>
      <c r="D10" s="18">
        <v>500000</v>
      </c>
      <c r="E10" s="43">
        <v>338186.73</v>
      </c>
      <c r="F10" s="19" t="s">
        <v>95</v>
      </c>
      <c r="G10" s="20">
        <v>43978</v>
      </c>
      <c r="H10" s="17" t="s">
        <v>72</v>
      </c>
      <c r="I10" s="40" t="s">
        <v>136</v>
      </c>
    </row>
    <row r="11" spans="1:9" ht="38.25">
      <c r="A11" s="15" t="s">
        <v>117</v>
      </c>
      <c r="B11" s="23" t="s">
        <v>8</v>
      </c>
      <c r="C11" s="17" t="s">
        <v>118</v>
      </c>
      <c r="D11" s="18">
        <v>200000</v>
      </c>
      <c r="E11" s="43">
        <v>157800</v>
      </c>
      <c r="F11" s="19" t="s">
        <v>119</v>
      </c>
      <c r="G11" s="20">
        <v>44005</v>
      </c>
      <c r="H11" s="17" t="s">
        <v>120</v>
      </c>
      <c r="I11" s="40" t="s">
        <v>136</v>
      </c>
    </row>
    <row r="12" spans="1:9" ht="25.5">
      <c r="A12" s="15" t="s">
        <v>127</v>
      </c>
      <c r="B12" s="23" t="s">
        <v>16</v>
      </c>
      <c r="C12" s="17" t="s">
        <v>128</v>
      </c>
      <c r="D12" s="44">
        <v>53712</v>
      </c>
      <c r="E12" s="43" t="s">
        <v>129</v>
      </c>
      <c r="F12" s="19" t="s">
        <v>130</v>
      </c>
      <c r="G12" s="20">
        <v>44028</v>
      </c>
      <c r="H12" s="17" t="s">
        <v>14</v>
      </c>
      <c r="I12" s="40" t="s">
        <v>138</v>
      </c>
    </row>
    <row r="13" spans="1:9" ht="25.5">
      <c r="A13" s="15" t="s">
        <v>103</v>
      </c>
      <c r="B13" s="16" t="s">
        <v>16</v>
      </c>
      <c r="C13" s="17" t="s">
        <v>104</v>
      </c>
      <c r="D13" s="18">
        <v>5006000</v>
      </c>
      <c r="E13" s="43">
        <v>4386200.8</v>
      </c>
      <c r="F13" s="19" t="s">
        <v>105</v>
      </c>
      <c r="G13" s="20">
        <v>44033</v>
      </c>
      <c r="H13" s="17" t="s">
        <v>106</v>
      </c>
      <c r="I13" s="40" t="s">
        <v>136</v>
      </c>
    </row>
    <row r="14" spans="1:9" ht="25.5">
      <c r="A14" s="15" t="s">
        <v>131</v>
      </c>
      <c r="B14" s="23" t="s">
        <v>8</v>
      </c>
      <c r="C14" s="17" t="s">
        <v>132</v>
      </c>
      <c r="D14" s="18">
        <v>35000</v>
      </c>
      <c r="E14" s="43">
        <v>26814.43</v>
      </c>
      <c r="F14" s="19" t="s">
        <v>133</v>
      </c>
      <c r="G14" s="20">
        <v>44043</v>
      </c>
      <c r="H14" s="17" t="s">
        <v>17</v>
      </c>
      <c r="I14" s="40" t="s">
        <v>138</v>
      </c>
    </row>
    <row r="15" spans="1:9" ht="25.5">
      <c r="A15" s="15" t="s">
        <v>82</v>
      </c>
      <c r="B15" s="16" t="s">
        <v>83</v>
      </c>
      <c r="C15" s="17" t="s">
        <v>84</v>
      </c>
      <c r="D15" s="18">
        <v>2404794.71</v>
      </c>
      <c r="E15" s="43">
        <v>1900749.74</v>
      </c>
      <c r="F15" s="19" t="s">
        <v>85</v>
      </c>
      <c r="G15" s="20">
        <v>44061</v>
      </c>
      <c r="H15" s="17" t="s">
        <v>86</v>
      </c>
      <c r="I15" s="40" t="s">
        <v>136</v>
      </c>
    </row>
    <row r="16" spans="1:9" ht="25.5">
      <c r="A16" s="15" t="s">
        <v>121</v>
      </c>
      <c r="B16" s="23" t="s">
        <v>8</v>
      </c>
      <c r="C16" s="17" t="s">
        <v>122</v>
      </c>
      <c r="D16" s="18">
        <v>180000</v>
      </c>
      <c r="E16" s="43">
        <v>168000</v>
      </c>
      <c r="F16" s="19" t="s">
        <v>123</v>
      </c>
      <c r="G16" s="20">
        <v>44069</v>
      </c>
      <c r="H16" s="17" t="s">
        <v>10</v>
      </c>
      <c r="I16" s="40" t="s">
        <v>136</v>
      </c>
    </row>
    <row r="17" spans="1:9" ht="25.5">
      <c r="A17" s="15" t="s">
        <v>124</v>
      </c>
      <c r="B17" s="23" t="s">
        <v>8</v>
      </c>
      <c r="C17" s="17" t="s">
        <v>125</v>
      </c>
      <c r="D17" s="18">
        <v>192000</v>
      </c>
      <c r="E17" s="43">
        <v>190080</v>
      </c>
      <c r="F17" s="19" t="s">
        <v>126</v>
      </c>
      <c r="G17" s="20">
        <v>44069</v>
      </c>
      <c r="H17" s="17" t="s">
        <v>10</v>
      </c>
      <c r="I17" s="40" t="s">
        <v>136</v>
      </c>
    </row>
    <row r="18" spans="1:9" ht="38.25">
      <c r="A18" s="15" t="s">
        <v>18</v>
      </c>
      <c r="B18" s="16" t="s">
        <v>16</v>
      </c>
      <c r="C18" s="17" t="s">
        <v>20</v>
      </c>
      <c r="D18" s="18">
        <v>32000</v>
      </c>
      <c r="E18" s="63">
        <v>22221.03</v>
      </c>
      <c r="F18" s="19" t="s">
        <v>19</v>
      </c>
      <c r="G18" s="20">
        <v>44159</v>
      </c>
      <c r="H18" s="17" t="s">
        <v>21</v>
      </c>
      <c r="I18" s="40" t="s">
        <v>140</v>
      </c>
    </row>
    <row r="19" spans="1:9" ht="25.5">
      <c r="A19" s="15" t="s">
        <v>23</v>
      </c>
      <c r="B19" s="16" t="s">
        <v>8</v>
      </c>
      <c r="C19" s="17" t="s">
        <v>24</v>
      </c>
      <c r="D19" s="18">
        <v>200000</v>
      </c>
      <c r="E19" s="43">
        <v>90000</v>
      </c>
      <c r="F19" s="19" t="s">
        <v>25</v>
      </c>
      <c r="G19" s="20">
        <v>44161</v>
      </c>
      <c r="H19" s="17" t="s">
        <v>10</v>
      </c>
      <c r="I19" s="40" t="s">
        <v>137</v>
      </c>
    </row>
    <row r="20" spans="1:9" ht="102">
      <c r="A20" s="15" t="s">
        <v>7</v>
      </c>
      <c r="B20" s="16" t="s">
        <v>8</v>
      </c>
      <c r="C20" s="17" t="s">
        <v>9</v>
      </c>
      <c r="D20" s="18">
        <v>1664458.78</v>
      </c>
      <c r="E20" s="63">
        <v>1491384.8</v>
      </c>
      <c r="F20" s="19" t="s">
        <v>134</v>
      </c>
      <c r="G20" s="20">
        <v>44165</v>
      </c>
      <c r="H20" s="16" t="s">
        <v>10</v>
      </c>
      <c r="I20" s="40" t="s">
        <v>136</v>
      </c>
    </row>
    <row r="21" spans="1:9" ht="25.5">
      <c r="A21" s="15" t="s">
        <v>11</v>
      </c>
      <c r="B21" s="16" t="s">
        <v>8</v>
      </c>
      <c r="C21" s="17" t="s">
        <v>12</v>
      </c>
      <c r="D21" s="18">
        <v>126000</v>
      </c>
      <c r="E21" s="63">
        <v>24000</v>
      </c>
      <c r="F21" s="19" t="s">
        <v>13</v>
      </c>
      <c r="G21" s="20">
        <v>44175</v>
      </c>
      <c r="H21" s="16" t="s">
        <v>14</v>
      </c>
      <c r="I21" s="40" t="s">
        <v>136</v>
      </c>
    </row>
    <row r="22" spans="1:9">
      <c r="D22" s="2"/>
      <c r="E22" s="2"/>
    </row>
    <row r="23" spans="1:9">
      <c r="E23" s="2"/>
    </row>
    <row r="25" spans="1:9" hidden="1"/>
    <row r="26" spans="1:9" hidden="1">
      <c r="D26" s="79" t="s">
        <v>141</v>
      </c>
      <c r="E26" s="80"/>
      <c r="F26" s="80"/>
    </row>
    <row r="27" spans="1:9" ht="25.5" hidden="1">
      <c r="D27" s="64" t="s">
        <v>143</v>
      </c>
      <c r="E27" s="65" t="s">
        <v>142</v>
      </c>
      <c r="F27" s="66" t="s">
        <v>144</v>
      </c>
      <c r="H27" s="2"/>
    </row>
    <row r="28" spans="1:9" hidden="1">
      <c r="D28" s="67" t="s">
        <v>147</v>
      </c>
      <c r="E28" s="68">
        <v>22084101.359999999</v>
      </c>
      <c r="F28" s="69">
        <f>+E28/$E$31</f>
        <v>0.97505195154414592</v>
      </c>
      <c r="H28" s="2"/>
    </row>
    <row r="29" spans="1:9" hidden="1">
      <c r="D29" s="67" t="s">
        <v>138</v>
      </c>
      <c r="E29" s="68">
        <v>254967.46</v>
      </c>
      <c r="F29" s="69">
        <f>+E29/$E$31</f>
        <v>1.1257262199653931E-2</v>
      </c>
      <c r="I29" s="2"/>
    </row>
    <row r="30" spans="1:9" hidden="1">
      <c r="D30" s="67" t="s">
        <v>137</v>
      </c>
      <c r="E30" s="68">
        <v>310084.71999999997</v>
      </c>
      <c r="F30" s="69">
        <f>+E30/$E$31</f>
        <v>1.3690786256200195E-2</v>
      </c>
      <c r="I30" s="2"/>
    </row>
    <row r="31" spans="1:9" hidden="1">
      <c r="D31" s="70" t="s">
        <v>141</v>
      </c>
      <c r="E31" s="71">
        <f>SUM(E28:E30)</f>
        <v>22649153.539999999</v>
      </c>
      <c r="F31" s="69">
        <f>+E31/$E$31</f>
        <v>1</v>
      </c>
      <c r="I31" s="2"/>
    </row>
    <row r="32" spans="1:9" hidden="1">
      <c r="D32" s="78"/>
      <c r="E32" s="78"/>
      <c r="F32" s="78"/>
      <c r="I32" s="2"/>
    </row>
    <row r="33" spans="4:9" hidden="1">
      <c r="D33" s="78"/>
      <c r="E33" s="78"/>
      <c r="F33" s="78"/>
      <c r="I33" s="2"/>
    </row>
    <row r="34" spans="4:9" hidden="1">
      <c r="D34" s="78"/>
      <c r="E34" s="78"/>
      <c r="F34" s="78"/>
    </row>
    <row r="35" spans="4:9" hidden="1">
      <c r="D35" s="79" t="s">
        <v>145</v>
      </c>
      <c r="E35" s="80"/>
      <c r="F35" s="80"/>
    </row>
    <row r="36" spans="4:9" ht="25.5" hidden="1">
      <c r="D36" s="64" t="s">
        <v>143</v>
      </c>
      <c r="E36" s="65" t="s">
        <v>142</v>
      </c>
      <c r="F36" s="66" t="s">
        <v>144</v>
      </c>
      <c r="I36" s="2"/>
    </row>
    <row r="37" spans="4:9" hidden="1">
      <c r="D37" s="67" t="s">
        <v>147</v>
      </c>
      <c r="E37" s="68">
        <v>17700387.530000001</v>
      </c>
      <c r="F37" s="69">
        <f>+E37/$E$39</f>
        <v>0.99572841692724279</v>
      </c>
      <c r="H37" s="2"/>
    </row>
    <row r="38" spans="4:9" hidden="1">
      <c r="D38" s="67" t="s">
        <v>138</v>
      </c>
      <c r="E38" s="68">
        <v>75933.03</v>
      </c>
      <c r="F38" s="69">
        <f t="shared" ref="F38:F39" si="0">+E38/$E$39</f>
        <v>4.2715830727570988E-3</v>
      </c>
    </row>
    <row r="39" spans="4:9" hidden="1">
      <c r="D39" s="70" t="s">
        <v>141</v>
      </c>
      <c r="E39" s="71">
        <f>SUM(E37:E38)</f>
        <v>17776320.560000002</v>
      </c>
      <c r="F39" s="69">
        <f t="shared" si="0"/>
        <v>1</v>
      </c>
    </row>
    <row r="40" spans="4:9" hidden="1">
      <c r="D40" s="81"/>
      <c r="E40" s="82"/>
      <c r="F40" s="83"/>
    </row>
    <row r="41" spans="4:9" hidden="1">
      <c r="D41" s="81"/>
      <c r="E41" s="82"/>
      <c r="F41" s="83"/>
    </row>
    <row r="42" spans="4:9" hidden="1">
      <c r="D42" s="81"/>
      <c r="E42" s="82"/>
      <c r="F42" s="83"/>
    </row>
    <row r="43" spans="4:9" hidden="1">
      <c r="D43" s="79" t="s">
        <v>15</v>
      </c>
      <c r="E43" s="80"/>
      <c r="F43" s="80"/>
    </row>
    <row r="44" spans="4:9" ht="25.5" hidden="1">
      <c r="D44" s="64" t="s">
        <v>143</v>
      </c>
      <c r="E44" s="65" t="s">
        <v>142</v>
      </c>
      <c r="F44" s="66" t="s">
        <v>144</v>
      </c>
    </row>
    <row r="45" spans="4:9" hidden="1">
      <c r="D45" s="67" t="s">
        <v>147</v>
      </c>
      <c r="E45" s="68">
        <v>2482964.09</v>
      </c>
      <c r="F45" s="69">
        <f>+E45/$E$48</f>
        <v>0.83542885225516084</v>
      </c>
    </row>
    <row r="46" spans="4:9" hidden="1">
      <c r="D46" s="67" t="s">
        <v>138</v>
      </c>
      <c r="E46" s="68">
        <v>179034.43</v>
      </c>
      <c r="F46" s="69">
        <f t="shared" ref="F46:F48" si="1">+E46/$E$48</f>
        <v>6.0238699774774807E-2</v>
      </c>
    </row>
    <row r="47" spans="4:9" hidden="1">
      <c r="D47" s="67" t="s">
        <v>137</v>
      </c>
      <c r="E47" s="68">
        <v>310084.71999999997</v>
      </c>
      <c r="F47" s="69">
        <f t="shared" si="1"/>
        <v>0.10433244797006425</v>
      </c>
    </row>
    <row r="48" spans="4:9" hidden="1">
      <c r="D48" s="70" t="s">
        <v>141</v>
      </c>
      <c r="E48" s="71">
        <f>SUM(E45:E47)</f>
        <v>2972083.24</v>
      </c>
      <c r="F48" s="69">
        <f t="shared" si="1"/>
        <v>1</v>
      </c>
    </row>
    <row r="49" spans="4:6" hidden="1">
      <c r="D49" s="78"/>
      <c r="E49" s="78"/>
      <c r="F49" s="78"/>
    </row>
    <row r="50" spans="4:6" hidden="1">
      <c r="D50" s="78"/>
      <c r="E50" s="78"/>
      <c r="F50" s="78"/>
    </row>
    <row r="51" spans="4:6" hidden="1">
      <c r="D51" s="78"/>
      <c r="E51" s="78"/>
      <c r="F51" s="78"/>
    </row>
    <row r="52" spans="4:6" hidden="1">
      <c r="D52" s="79" t="s">
        <v>83</v>
      </c>
      <c r="E52" s="80"/>
      <c r="F52" s="80"/>
    </row>
    <row r="53" spans="4:6" ht="25.5" hidden="1">
      <c r="D53" s="64" t="s">
        <v>143</v>
      </c>
      <c r="E53" s="65" t="s">
        <v>142</v>
      </c>
      <c r="F53" s="66" t="s">
        <v>144</v>
      </c>
    </row>
    <row r="54" spans="4:6" hidden="1">
      <c r="D54" s="67" t="s">
        <v>147</v>
      </c>
      <c r="E54" s="84">
        <v>1900749.74</v>
      </c>
      <c r="F54" s="69">
        <f>+E54/E55</f>
        <v>1</v>
      </c>
    </row>
    <row r="55" spans="4:6" hidden="1">
      <c r="D55" s="70" t="s">
        <v>141</v>
      </c>
      <c r="E55" s="71">
        <f>SUM(E53:E54)</f>
        <v>1900749.74</v>
      </c>
      <c r="F55" s="69">
        <f>+E55/E55</f>
        <v>1</v>
      </c>
    </row>
    <row r="56" spans="4:6" hidden="1"/>
    <row r="57" spans="4:6" hidden="1"/>
  </sheetData>
  <mergeCells count="1">
    <mergeCell ref="A1:I1"/>
  </mergeCell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dimension ref="A1:J48"/>
  <sheetViews>
    <sheetView showGridLines="0" workbookViewId="0">
      <selection activeCell="C8" sqref="C8"/>
    </sheetView>
  </sheetViews>
  <sheetFormatPr baseColWidth="10" defaultRowHeight="15"/>
  <cols>
    <col min="1" max="1" width="11.28515625" bestFit="1" customWidth="1"/>
    <col min="2" max="2" width="9.85546875" bestFit="1" customWidth="1"/>
    <col min="3" max="3" width="65.85546875" customWidth="1"/>
    <col min="4" max="4" width="21.85546875" bestFit="1" customWidth="1"/>
    <col min="5" max="5" width="23" bestFit="1" customWidth="1"/>
    <col min="6" max="6" width="25.140625" customWidth="1"/>
    <col min="7" max="7" width="10.140625" bestFit="1" customWidth="1"/>
    <col min="8" max="8" width="20" bestFit="1" customWidth="1"/>
    <col min="9" max="9" width="23.42578125" bestFit="1" customWidth="1"/>
    <col min="10" max="10" width="13" bestFit="1" customWidth="1"/>
  </cols>
  <sheetData>
    <row r="1" spans="1:10" ht="42" customHeight="1" thickBot="1">
      <c r="A1" s="170" t="s">
        <v>328</v>
      </c>
      <c r="B1" s="171"/>
      <c r="C1" s="171"/>
      <c r="D1" s="171"/>
      <c r="E1" s="171"/>
      <c r="F1" s="171"/>
      <c r="G1" s="171"/>
      <c r="H1" s="171"/>
      <c r="I1" s="172"/>
    </row>
    <row r="2" spans="1:10" ht="25.5">
      <c r="A2" s="11" t="s">
        <v>0</v>
      </c>
      <c r="B2" s="12" t="s">
        <v>1</v>
      </c>
      <c r="C2" s="12" t="s">
        <v>2</v>
      </c>
      <c r="D2" s="13" t="s">
        <v>3</v>
      </c>
      <c r="E2" s="13" t="s">
        <v>4</v>
      </c>
      <c r="F2" s="12" t="s">
        <v>324</v>
      </c>
      <c r="G2" s="12" t="s">
        <v>5</v>
      </c>
      <c r="H2" s="14" t="s">
        <v>6</v>
      </c>
      <c r="I2" s="14" t="s">
        <v>135</v>
      </c>
      <c r="J2" s="1"/>
    </row>
    <row r="3" spans="1:10" ht="38.25">
      <c r="A3" s="15" t="s">
        <v>30</v>
      </c>
      <c r="B3" s="16" t="s">
        <v>8</v>
      </c>
      <c r="C3" s="17" t="s">
        <v>31</v>
      </c>
      <c r="D3" s="18">
        <v>1762745.65</v>
      </c>
      <c r="E3" s="43">
        <v>1709919.1</v>
      </c>
      <c r="F3" s="19" t="s">
        <v>32</v>
      </c>
      <c r="G3" s="20">
        <v>43483</v>
      </c>
      <c r="H3" s="17" t="s">
        <v>17</v>
      </c>
      <c r="I3" s="40" t="s">
        <v>136</v>
      </c>
    </row>
    <row r="4" spans="1:10" ht="38.25">
      <c r="A4" s="15" t="s">
        <v>33</v>
      </c>
      <c r="B4" s="16" t="s">
        <v>8</v>
      </c>
      <c r="C4" s="17" t="s">
        <v>34</v>
      </c>
      <c r="D4" s="18">
        <v>60000</v>
      </c>
      <c r="E4" s="43">
        <v>60000</v>
      </c>
      <c r="F4" s="19" t="s">
        <v>35</v>
      </c>
      <c r="G4" s="20">
        <v>43490</v>
      </c>
      <c r="H4" s="17" t="s">
        <v>36</v>
      </c>
      <c r="I4" s="40" t="s">
        <v>138</v>
      </c>
    </row>
    <row r="5" spans="1:10" ht="25.5">
      <c r="A5" s="15" t="s">
        <v>37</v>
      </c>
      <c r="B5" s="16" t="s">
        <v>16</v>
      </c>
      <c r="C5" s="17" t="s">
        <v>38</v>
      </c>
      <c r="D5" s="18">
        <v>1068000</v>
      </c>
      <c r="E5" s="43">
        <v>966100</v>
      </c>
      <c r="F5" s="19" t="s">
        <v>39</v>
      </c>
      <c r="G5" s="20">
        <v>43490</v>
      </c>
      <c r="H5" s="17" t="s">
        <v>40</v>
      </c>
      <c r="I5" s="40" t="s">
        <v>136</v>
      </c>
    </row>
    <row r="6" spans="1:10" ht="38.25">
      <c r="A6" s="15" t="s">
        <v>41</v>
      </c>
      <c r="B6" s="16" t="s">
        <v>8</v>
      </c>
      <c r="C6" s="17" t="s">
        <v>42</v>
      </c>
      <c r="D6" s="18">
        <v>125000</v>
      </c>
      <c r="E6" s="43">
        <v>125000</v>
      </c>
      <c r="F6" s="19" t="s">
        <v>43</v>
      </c>
      <c r="G6" s="20">
        <v>43522</v>
      </c>
      <c r="H6" s="17" t="s">
        <v>44</v>
      </c>
      <c r="I6" s="40" t="s">
        <v>136</v>
      </c>
    </row>
    <row r="7" spans="1:10" ht="25.5">
      <c r="A7" s="15" t="s">
        <v>26</v>
      </c>
      <c r="B7" s="16" t="s">
        <v>8</v>
      </c>
      <c r="C7" s="17" t="s">
        <v>27</v>
      </c>
      <c r="D7" s="18">
        <v>409137.55</v>
      </c>
      <c r="E7" s="43">
        <v>408698.94</v>
      </c>
      <c r="F7" s="19" t="s">
        <v>28</v>
      </c>
      <c r="G7" s="20">
        <v>43600</v>
      </c>
      <c r="H7" s="17" t="s">
        <v>29</v>
      </c>
      <c r="I7" s="40" t="s">
        <v>136</v>
      </c>
    </row>
    <row r="8" spans="1:10" ht="38.25">
      <c r="A8" s="15" t="s">
        <v>69</v>
      </c>
      <c r="B8" s="16" t="s">
        <v>8</v>
      </c>
      <c r="C8" s="17" t="s">
        <v>70</v>
      </c>
      <c r="D8" s="18">
        <v>138000</v>
      </c>
      <c r="E8" s="43">
        <v>138000</v>
      </c>
      <c r="F8" s="19" t="s">
        <v>71</v>
      </c>
      <c r="G8" s="20">
        <v>43689</v>
      </c>
      <c r="H8" s="17" t="s">
        <v>72</v>
      </c>
      <c r="I8" s="40" t="s">
        <v>137</v>
      </c>
    </row>
    <row r="9" spans="1:10" ht="25.5">
      <c r="A9" s="15" t="s">
        <v>73</v>
      </c>
      <c r="B9" s="16" t="s">
        <v>8</v>
      </c>
      <c r="C9" s="17" t="s">
        <v>74</v>
      </c>
      <c r="D9" s="18">
        <v>49750</v>
      </c>
      <c r="E9" s="43">
        <v>49750</v>
      </c>
      <c r="F9" s="19" t="s">
        <v>71</v>
      </c>
      <c r="G9" s="20">
        <v>43689</v>
      </c>
      <c r="H9" s="17" t="s">
        <v>75</v>
      </c>
      <c r="I9" s="40" t="s">
        <v>137</v>
      </c>
    </row>
    <row r="10" spans="1:10" ht="25.5">
      <c r="A10" s="15" t="s">
        <v>60</v>
      </c>
      <c r="B10" s="16" t="s">
        <v>8</v>
      </c>
      <c r="C10" s="17" t="s">
        <v>61</v>
      </c>
      <c r="D10" s="18">
        <v>25000</v>
      </c>
      <c r="E10" s="43">
        <v>24200</v>
      </c>
      <c r="F10" s="19" t="s">
        <v>62</v>
      </c>
      <c r="G10" s="20">
        <v>43712</v>
      </c>
      <c r="H10" s="17" t="s">
        <v>17</v>
      </c>
      <c r="I10" s="40" t="s">
        <v>138</v>
      </c>
    </row>
    <row r="11" spans="1:10">
      <c r="A11" s="15" t="s">
        <v>57</v>
      </c>
      <c r="B11" s="16" t="s">
        <v>8</v>
      </c>
      <c r="C11" s="17" t="s">
        <v>58</v>
      </c>
      <c r="D11" s="18">
        <v>9389.67</v>
      </c>
      <c r="E11" s="43">
        <v>1500</v>
      </c>
      <c r="F11" s="19" t="s">
        <v>59</v>
      </c>
      <c r="G11" s="20">
        <v>43759</v>
      </c>
      <c r="H11" s="17" t="s">
        <v>17</v>
      </c>
      <c r="I11" s="40" t="s">
        <v>138</v>
      </c>
    </row>
    <row r="12" spans="1:10" ht="25.5">
      <c r="A12" s="15" t="s">
        <v>54</v>
      </c>
      <c r="B12" s="16" t="s">
        <v>16</v>
      </c>
      <c r="C12" s="17" t="s">
        <v>55</v>
      </c>
      <c r="D12" s="18">
        <v>800000</v>
      </c>
      <c r="E12" s="43">
        <v>543998</v>
      </c>
      <c r="F12" s="19" t="s">
        <v>56</v>
      </c>
      <c r="G12" s="20">
        <v>43760</v>
      </c>
      <c r="H12" s="17" t="s">
        <v>10</v>
      </c>
      <c r="I12" s="40" t="s">
        <v>139</v>
      </c>
    </row>
    <row r="13" spans="1:10" ht="51">
      <c r="A13" s="15" t="s">
        <v>45</v>
      </c>
      <c r="B13" s="16" t="s">
        <v>8</v>
      </c>
      <c r="C13" s="17" t="s">
        <v>46</v>
      </c>
      <c r="D13" s="18">
        <v>249296.09</v>
      </c>
      <c r="E13" s="43">
        <v>194777.42</v>
      </c>
      <c r="F13" s="19" t="s">
        <v>47</v>
      </c>
      <c r="G13" s="21" t="s">
        <v>53</v>
      </c>
      <c r="H13" s="17" t="s">
        <v>48</v>
      </c>
      <c r="I13" s="40" t="s">
        <v>136</v>
      </c>
    </row>
    <row r="14" spans="1:10" ht="38.25">
      <c r="A14" s="15" t="s">
        <v>76</v>
      </c>
      <c r="B14" s="16" t="s">
        <v>8</v>
      </c>
      <c r="C14" s="17" t="s">
        <v>77</v>
      </c>
      <c r="D14" s="18">
        <v>60000</v>
      </c>
      <c r="E14" s="43">
        <v>60000</v>
      </c>
      <c r="F14" s="19" t="s">
        <v>78</v>
      </c>
      <c r="G14" s="20">
        <v>43775</v>
      </c>
      <c r="H14" s="17" t="s">
        <v>44</v>
      </c>
      <c r="I14" s="40" t="s">
        <v>137</v>
      </c>
    </row>
    <row r="15" spans="1:10" ht="25.5">
      <c r="A15" s="15" t="s">
        <v>79</v>
      </c>
      <c r="B15" s="16" t="s">
        <v>8</v>
      </c>
      <c r="C15" s="17" t="s">
        <v>80</v>
      </c>
      <c r="D15" s="18">
        <v>262520</v>
      </c>
      <c r="E15" s="43">
        <v>262520</v>
      </c>
      <c r="F15" s="19" t="s">
        <v>81</v>
      </c>
      <c r="G15" s="20">
        <v>43790</v>
      </c>
      <c r="H15" s="17" t="s">
        <v>10</v>
      </c>
      <c r="I15" s="40" t="s">
        <v>137</v>
      </c>
    </row>
    <row r="16" spans="1:10" ht="89.25">
      <c r="A16" s="15" t="s">
        <v>49</v>
      </c>
      <c r="B16" s="16" t="s">
        <v>8</v>
      </c>
      <c r="C16" s="17" t="s">
        <v>50</v>
      </c>
      <c r="D16" s="44">
        <v>507805.39</v>
      </c>
      <c r="E16" s="43" t="s">
        <v>51</v>
      </c>
      <c r="F16" s="19" t="s">
        <v>52</v>
      </c>
      <c r="G16" s="20">
        <v>43801</v>
      </c>
      <c r="H16" s="17" t="s">
        <v>17</v>
      </c>
      <c r="I16" s="40" t="s">
        <v>136</v>
      </c>
    </row>
    <row r="17" spans="1:10" ht="38.25">
      <c r="A17" s="15" t="s">
        <v>63</v>
      </c>
      <c r="B17" s="16" t="s">
        <v>8</v>
      </c>
      <c r="C17" s="17" t="s">
        <v>64</v>
      </c>
      <c r="D17" s="18">
        <v>90000</v>
      </c>
      <c r="E17" s="43">
        <v>70665</v>
      </c>
      <c r="F17" s="19" t="s">
        <v>65</v>
      </c>
      <c r="G17" s="20">
        <v>43808</v>
      </c>
      <c r="H17" s="17" t="s">
        <v>14</v>
      </c>
      <c r="I17" s="40" t="s">
        <v>138</v>
      </c>
    </row>
    <row r="18" spans="1:10" ht="38.25">
      <c r="A18" s="22" t="s">
        <v>96</v>
      </c>
      <c r="B18" s="16" t="s">
        <v>15</v>
      </c>
      <c r="C18" s="17" t="s">
        <v>66</v>
      </c>
      <c r="D18" s="18">
        <v>32000</v>
      </c>
      <c r="E18" s="43">
        <v>28000</v>
      </c>
      <c r="F18" s="19" t="s">
        <v>67</v>
      </c>
      <c r="G18" s="20">
        <v>43829</v>
      </c>
      <c r="H18" s="17" t="s">
        <v>68</v>
      </c>
      <c r="I18" s="40" t="s">
        <v>138</v>
      </c>
    </row>
    <row r="19" spans="1:10">
      <c r="A19" s="9"/>
      <c r="B19" s="4"/>
      <c r="C19" s="5"/>
      <c r="D19" s="8"/>
      <c r="E19" s="10"/>
      <c r="F19" s="6"/>
      <c r="G19" s="7"/>
      <c r="H19" s="5"/>
    </row>
    <row r="20" spans="1:10">
      <c r="A20" s="9"/>
      <c r="B20" s="4"/>
      <c r="C20" s="5"/>
      <c r="D20" s="8"/>
      <c r="E20" s="10"/>
      <c r="F20" s="6"/>
      <c r="G20" s="7"/>
      <c r="H20" s="5"/>
    </row>
    <row r="21" spans="1:10">
      <c r="A21" s="9"/>
      <c r="B21" s="4"/>
      <c r="C21" s="5"/>
      <c r="G21" s="7"/>
      <c r="H21" s="5"/>
    </row>
    <row r="22" spans="1:10" hidden="1">
      <c r="A22" s="3"/>
      <c r="B22" s="4"/>
      <c r="C22" s="5"/>
      <c r="D22" s="58" t="s">
        <v>141</v>
      </c>
      <c r="E22" s="56"/>
      <c r="F22" s="56"/>
    </row>
    <row r="23" spans="1:10" ht="25.5" hidden="1">
      <c r="A23" s="3"/>
      <c r="B23" s="4"/>
      <c r="C23" s="5"/>
      <c r="D23" s="64" t="s">
        <v>143</v>
      </c>
      <c r="E23" s="65" t="s">
        <v>142</v>
      </c>
      <c r="F23" s="66" t="s">
        <v>144</v>
      </c>
      <c r="J23" s="42"/>
    </row>
    <row r="24" spans="1:10" hidden="1">
      <c r="D24" s="67" t="s">
        <v>139</v>
      </c>
      <c r="E24" s="68">
        <v>4456298.8499999996</v>
      </c>
      <c r="F24" s="69">
        <f>+E24/$E$27</f>
        <v>0.86514387095070144</v>
      </c>
      <c r="H24" s="77"/>
      <c r="I24" s="2"/>
      <c r="J24" s="42"/>
    </row>
    <row r="25" spans="1:10" hidden="1">
      <c r="D25" s="67" t="s">
        <v>146</v>
      </c>
      <c r="E25" s="68">
        <v>184365</v>
      </c>
      <c r="F25" s="69">
        <f>+E25/$E$27</f>
        <v>3.5792538861666806E-2</v>
      </c>
      <c r="I25" s="2"/>
      <c r="J25" s="42"/>
    </row>
    <row r="26" spans="1:10" hidden="1">
      <c r="D26" s="67" t="s">
        <v>137</v>
      </c>
      <c r="E26" s="68">
        <v>510270</v>
      </c>
      <c r="F26" s="69">
        <f>+E26/$E$27</f>
        <v>9.9063590187631709E-2</v>
      </c>
    </row>
    <row r="27" spans="1:10" hidden="1">
      <c r="D27" s="70" t="s">
        <v>141</v>
      </c>
      <c r="E27" s="71">
        <v>5150933.8499999996</v>
      </c>
      <c r="F27" s="69">
        <f>+E27/$E$27</f>
        <v>1</v>
      </c>
      <c r="H27" s="78"/>
    </row>
    <row r="28" spans="1:10" hidden="1">
      <c r="D28" s="56"/>
      <c r="E28" s="57"/>
      <c r="F28" s="56"/>
    </row>
    <row r="29" spans="1:10" hidden="1">
      <c r="D29" s="56"/>
      <c r="E29" s="56"/>
      <c r="F29" s="56"/>
    </row>
    <row r="30" spans="1:10" hidden="1">
      <c r="D30" s="72" t="s">
        <v>145</v>
      </c>
      <c r="E30" s="73"/>
      <c r="F30" s="73"/>
    </row>
    <row r="31" spans="1:10" ht="25.5" hidden="1">
      <c r="D31" s="64" t="s">
        <v>143</v>
      </c>
      <c r="E31" s="65" t="s">
        <v>142</v>
      </c>
      <c r="F31" s="66" t="s">
        <v>144</v>
      </c>
    </row>
    <row r="32" spans="1:10" hidden="1">
      <c r="D32" s="67" t="s">
        <v>139</v>
      </c>
      <c r="E32" s="74">
        <v>1510098</v>
      </c>
      <c r="F32" s="75">
        <f>+E32/E33</f>
        <v>1</v>
      </c>
    </row>
    <row r="33" spans="4:8" hidden="1">
      <c r="D33" s="70" t="s">
        <v>141</v>
      </c>
      <c r="E33" s="76">
        <f>SUBTOTAL(9,E32:E32)</f>
        <v>1510098</v>
      </c>
      <c r="F33" s="75">
        <f>+E33/E33</f>
        <v>1</v>
      </c>
    </row>
    <row r="34" spans="4:8" hidden="1">
      <c r="D34" s="56"/>
      <c r="E34" s="56"/>
      <c r="F34" s="56"/>
      <c r="H34" s="45"/>
    </row>
    <row r="35" spans="4:8" hidden="1">
      <c r="D35" s="51"/>
      <c r="E35" s="52"/>
      <c r="F35" s="53"/>
    </row>
    <row r="36" spans="4:8" hidden="1">
      <c r="D36" s="51"/>
      <c r="E36" s="54"/>
      <c r="F36" s="55"/>
    </row>
    <row r="37" spans="4:8" hidden="1">
      <c r="D37" s="58" t="s">
        <v>15</v>
      </c>
      <c r="E37" s="56"/>
      <c r="F37" s="56"/>
    </row>
    <row r="38" spans="4:8" ht="25.5" hidden="1">
      <c r="D38" s="46" t="s">
        <v>143</v>
      </c>
      <c r="E38" s="47" t="s">
        <v>142</v>
      </c>
      <c r="F38" s="48" t="s">
        <v>144</v>
      </c>
    </row>
    <row r="39" spans="4:8" hidden="1">
      <c r="D39" s="59" t="s">
        <v>147</v>
      </c>
      <c r="E39" s="24">
        <v>2946200.85</v>
      </c>
      <c r="F39" s="49">
        <f>+E39/$E$42</f>
        <v>0.80921001972665152</v>
      </c>
    </row>
    <row r="40" spans="4:8" hidden="1">
      <c r="D40" s="59" t="s">
        <v>138</v>
      </c>
      <c r="E40" s="24">
        <v>184365</v>
      </c>
      <c r="F40" s="49">
        <f t="shared" ref="F40:F42" si="0">+E40/$E$42</f>
        <v>5.0638097292960899E-2</v>
      </c>
    </row>
    <row r="41" spans="4:8" hidden="1">
      <c r="D41" s="59" t="s">
        <v>137</v>
      </c>
      <c r="E41" s="24">
        <v>510270</v>
      </c>
      <c r="F41" s="49">
        <f t="shared" si="0"/>
        <v>0.14015188298038758</v>
      </c>
    </row>
    <row r="42" spans="4:8" hidden="1">
      <c r="D42" s="60" t="s">
        <v>141</v>
      </c>
      <c r="E42" s="50">
        <f>SUBTOTAL(9,E39:E41)</f>
        <v>3640835.85</v>
      </c>
      <c r="F42" s="49">
        <f t="shared" si="0"/>
        <v>1</v>
      </c>
    </row>
    <row r="48" spans="4:8">
      <c r="E48" s="45"/>
    </row>
  </sheetData>
  <mergeCells count="1">
    <mergeCell ref="A1:I1"/>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2023</vt:lpstr>
      <vt:lpstr>2022</vt:lpstr>
      <vt:lpstr>2021</vt:lpstr>
      <vt:lpstr>2020</vt:lpstr>
      <vt:lpstr>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2024-02-02T13:17:13Z</dcterms:modified>
</cp:coreProperties>
</file>