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28515" windowHeight="12600" tabRatio="881"/>
  </bookViews>
  <sheets>
    <sheet name="1.-2. Balance " sheetId="5" r:id="rId1"/>
    <sheet name="3. P y G PRESENTACION" sheetId="4" r:id="rId2"/>
    <sheet name="4. Flujos de Tesorería" sheetId="6" r:id="rId3"/>
    <sheet name="5. Anexo inversiones" sheetId="7" r:id="rId4"/>
    <sheet name="6. Actuación, inversiones y Fin" sheetId="8" r:id="rId5"/>
    <sheet name="7. Indicadores" sheetId="9" r:id="rId6"/>
    <sheet name="8. Financiación de actividades" sheetId="10" r:id="rId7"/>
    <sheet name="9.  Memoria" sheetId="11" r:id="rId8"/>
    <sheet name="12.- estado deuda" sheetId="12" r:id="rId9"/>
    <sheet name="13.subvenc." sheetId="13" r:id="rId10"/>
    <sheet name="14. plantillas y retrib." sheetId="14" r:id="rId11"/>
  </sheets>
  <definedNames>
    <definedName name="_xlnm._FilterDatabase" localSheetId="4" hidden="1">'6. Actuación, inversiones y Fin'!$I$10:$I$64</definedName>
    <definedName name="_xlnm.Print_Area" localSheetId="0">'1.-2. Balance '!$A$47:$C$102</definedName>
    <definedName name="_xlnm.Print_Area" localSheetId="8">'12.- estado deuda'!$A$1:$M$65</definedName>
    <definedName name="_xlnm.Print_Area" localSheetId="9">'13.subvenc.'!$A$1:$H$49</definedName>
    <definedName name="_xlnm.Print_Area" localSheetId="10">'14. plantillas y retrib.'!$A$1:$I$59</definedName>
    <definedName name="_xlnm.Print_Area" localSheetId="1">'3. P y G PRESENTACION'!$A$1:$C$76</definedName>
    <definedName name="_xlnm.Print_Area" localSheetId="2">'4. Flujos de Tesorería'!$A$1:$D$85</definedName>
    <definedName name="_xlnm.Print_Area" localSheetId="3">'5. Anexo inversiones'!$A$1:$R$67</definedName>
    <definedName name="_xlnm.Print_Area" localSheetId="4">'6. Actuación, inversiones y Fin'!$A$1:$I$68</definedName>
    <definedName name="_xlnm.Print_Area" localSheetId="5">'7. Indicadores'!$A$1:$C$86</definedName>
    <definedName name="_xlnm.Print_Area" localSheetId="6">'8. Financiación de actividades'!$A$1:$H$25</definedName>
    <definedName name="_xlnm.Print_Area" localSheetId="7">'9.  Memoria'!$A$1:$I$22</definedName>
    <definedName name="_xlnm.Print_Titles" localSheetId="8">'12.- estado deuda'!$2:$12</definedName>
    <definedName name="_xlnm.Print_Titles" localSheetId="1">'3. P y G PRESENTACION'!$2:$9</definedName>
  </definedNames>
  <calcPr calcId="125725"/>
</workbook>
</file>

<file path=xl/calcChain.xml><?xml version="1.0" encoding="utf-8"?>
<calcChain xmlns="http://schemas.openxmlformats.org/spreadsheetml/2006/main">
  <c r="B53" i="5"/>
  <c r="C10"/>
  <c r="D9" i="6" s="1"/>
  <c r="B10" i="5"/>
  <c r="B10" i="9" s="1"/>
  <c r="C4" i="5"/>
  <c r="Q4" i="7" s="1"/>
  <c r="C9" i="6" l="1"/>
  <c r="B56" i="5"/>
  <c r="I4" i="8"/>
  <c r="A7" s="1"/>
  <c r="N9" i="7"/>
  <c r="N8"/>
  <c r="I9"/>
  <c r="H8"/>
  <c r="D4" i="6"/>
  <c r="C50" i="5"/>
  <c r="J4" i="12"/>
  <c r="C4" i="9"/>
  <c r="I4" i="11"/>
  <c r="H4" i="10"/>
  <c r="A7" s="1"/>
  <c r="I4" i="14"/>
  <c r="H4" i="13"/>
  <c r="C10" i="9"/>
  <c r="C56" i="5"/>
  <c r="C10" i="12" l="1"/>
  <c r="E10"/>
  <c r="I10"/>
  <c r="J9" i="7"/>
  <c r="A8" i="11"/>
  <c r="O9" i="7"/>
  <c r="P9" l="1"/>
  <c r="K9"/>
  <c r="Q9" l="1"/>
  <c r="L9"/>
</calcChain>
</file>

<file path=xl/sharedStrings.xml><?xml version="1.0" encoding="utf-8"?>
<sst xmlns="http://schemas.openxmlformats.org/spreadsheetml/2006/main" count="704" uniqueCount="525">
  <si>
    <t>SOCIEDADES MUNICIPALES.-  ficha nº 3</t>
  </si>
  <si>
    <t>PRESUPUESTO GENERAL DEL EXCMO.</t>
  </si>
  <si>
    <t>EJERCICIO</t>
  </si>
  <si>
    <t xml:space="preserve"> AYUNTAMIENTO DE LAS PALMAS DE GRAN CANARIA</t>
  </si>
  <si>
    <t>Sociedad: Guaguas Municipales, S. A.</t>
  </si>
  <si>
    <t>NIF: A35092683</t>
  </si>
  <si>
    <t>CUENTA DE PÉRDIDAS Y GANANCIAS</t>
  </si>
  <si>
    <t>(Importe en  €)</t>
  </si>
  <si>
    <t>2023 (estimado)</t>
  </si>
  <si>
    <r>
      <t xml:space="preserve">A) </t>
    </r>
    <r>
      <rPr>
        <b/>
        <sz val="11"/>
        <color indexed="8"/>
        <rFont val="Calibri"/>
        <family val="2"/>
      </rPr>
      <t xml:space="preserve"> OPERACIONES CONTINUADAS</t>
    </r>
  </si>
  <si>
    <t>1.  Importe neto de la cifra de negocios</t>
  </si>
  <si>
    <t>Importe total por prestación servicios (Cta. 705 + 708)</t>
  </si>
  <si>
    <t>Importe total por subvenciones tarifarias (cta. 705)</t>
  </si>
  <si>
    <t>2. Variaciones de existencias de productos terminados y en curso de fabricación</t>
  </si>
  <si>
    <t>3. Trabajos realizados por la empresa para su activo</t>
  </si>
  <si>
    <t>4. Aprovisionamientos</t>
  </si>
  <si>
    <t>a) Consumo de mercaderías (Cta. 600)</t>
  </si>
  <si>
    <t>b) b. 1) Consumo de materias primas y otras materias consumibles (Cta. 602)</t>
  </si>
  <si>
    <t>b) b. 2) Devolución impuesto gasoil  (Cta. 602)</t>
  </si>
  <si>
    <t>c) Trabajos realizados por otras empresas (Cta. 607)</t>
  </si>
  <si>
    <t>d) Deterioro de mercad, materias primas y otros aprovisionamientos</t>
  </si>
  <si>
    <t>5. Otros ingresos de explotación</t>
  </si>
  <si>
    <t>a) Ingresos accesorios y otros de gestión corriente (Subgrupo 75)</t>
  </si>
  <si>
    <t>b) Subvenciones de explotación incorporadas al resultado del ejercicio (Cta. 740)</t>
  </si>
  <si>
    <t>6.  Gastos de personal</t>
  </si>
  <si>
    <t>a) Sueldos, salarios y asimilados</t>
  </si>
  <si>
    <t>b) Cargas sociales</t>
  </si>
  <si>
    <t>c) Provisiones</t>
  </si>
  <si>
    <t>7.  Otros gastos de explotación</t>
  </si>
  <si>
    <t>a) Servicios exteriores</t>
  </si>
  <si>
    <t>b) Tributos</t>
  </si>
  <si>
    <t>c) Pérdidas, deterioro y variación de prov. por operaciones comerciales</t>
  </si>
  <si>
    <t>d) Otros gastos de gestión corriente</t>
  </si>
  <si>
    <t>8. Amortización del inmovilizado</t>
  </si>
  <si>
    <t>a) Amortización del inmovilizado intangible</t>
  </si>
  <si>
    <t>b) Amortización del inmovilizado material</t>
  </si>
  <si>
    <t>c) Amortización de las inversiones inmobiliarias</t>
  </si>
  <si>
    <t>9. Imputación de subvenciones de inmovilizado no financiero y otras</t>
  </si>
  <si>
    <t>10. Exceso de provisiones</t>
  </si>
  <si>
    <t>11. Deterioro y resultado por enajenaciones del inmovilizado</t>
  </si>
  <si>
    <t>a) Deterioros y pérdidas</t>
  </si>
  <si>
    <t>Del inmovilizado intangible</t>
  </si>
  <si>
    <t>Del inmovilizado material</t>
  </si>
  <si>
    <t>De las inversiones financieras</t>
  </si>
  <si>
    <t>b) Resultados por enajenaciones y otras</t>
  </si>
  <si>
    <t>12. Diferencias negativas en combinaciones de negocios</t>
  </si>
  <si>
    <t>12a. Subvenciones concedidas y transferencias realizadas por la entidad</t>
  </si>
  <si>
    <t xml:space="preserve">  -al sector público local de carácter administrativo</t>
  </si>
  <si>
    <t xml:space="preserve">  -al sector público local de carácter empresarial o fundacional</t>
  </si>
  <si>
    <t xml:space="preserve">  -a otros</t>
  </si>
  <si>
    <t>13.  Otros resultados</t>
  </si>
  <si>
    <t xml:space="preserve">  Gastos excepcionales</t>
  </si>
  <si>
    <t xml:space="preserve">  Ingresos excepcionales</t>
  </si>
  <si>
    <t>A.1)  RESULTADO DE EXPLOTACIÓN (1+2+3+4+5+6+7+8+9+10+11+12+12a+13)</t>
  </si>
  <si>
    <t>14. Ingresos financieros</t>
  </si>
  <si>
    <t>a) De participaciones en instrumentos de patrimonio</t>
  </si>
  <si>
    <t>b) De valores negociables y otros instrumentos financieros</t>
  </si>
  <si>
    <t>c) Imputación de subvenciones, donaciones y legados de carácter financiero</t>
  </si>
  <si>
    <t>15. Gastos financieros</t>
  </si>
  <si>
    <t>a) Por deudas con empresas del grupo y asociadas</t>
  </si>
  <si>
    <t>b) Por deudas con terceros</t>
  </si>
  <si>
    <t>c) Por actualización de provisiones</t>
  </si>
  <si>
    <t>16. Variación de valor razonable en instrumentos financieros</t>
  </si>
  <si>
    <t>17. Diferencias de cambio</t>
  </si>
  <si>
    <t>18. Deterioro y resultado por enajenaciones de instrumentos financieros</t>
  </si>
  <si>
    <t>19. Otros ingresos y gastos de carácter financiero</t>
  </si>
  <si>
    <r>
      <t xml:space="preserve">A.2)  </t>
    </r>
    <r>
      <rPr>
        <b/>
        <sz val="10"/>
        <rFont val="Calibri"/>
        <family val="2"/>
      </rPr>
      <t>RESULTADO FINANCIERO (14+15+16+17+18+19)</t>
    </r>
  </si>
  <si>
    <r>
      <t xml:space="preserve">A.3)  </t>
    </r>
    <r>
      <rPr>
        <b/>
        <sz val="10"/>
        <rFont val="Calibri"/>
        <family val="2"/>
      </rPr>
      <t>RESULTADO ANTES DE IMPUESTOS (A.1+A.2)</t>
    </r>
  </si>
  <si>
    <t>20. Impuestos sobre beneficios</t>
  </si>
  <si>
    <r>
      <t xml:space="preserve">A.4)  </t>
    </r>
    <r>
      <rPr>
        <b/>
        <sz val="10"/>
        <rFont val="Calibri"/>
        <family val="2"/>
      </rPr>
      <t>RESULTADO DEL EJERCICIO PROCEDCEDENTE DE OPERACIONES CONTINUADAS (A.3+20)</t>
    </r>
  </si>
  <si>
    <t>B)  OPERACIONES INTERRUMPIDAS</t>
  </si>
  <si>
    <t>21. Resultado del ejercicio procedente de operaciones interrumpidas neto de impuestos</t>
  </si>
  <si>
    <t>A.5)  RESULTADO DEL EJERCICIO</t>
  </si>
  <si>
    <t>SOCIEDADES MUNICIPALES.-  ficha nº 1</t>
  </si>
  <si>
    <t>CNAE: 4931</t>
  </si>
  <si>
    <t>Fecha de aprobación de los estados financieros iniciales</t>
  </si>
  <si>
    <t>BALANCE</t>
  </si>
  <si>
    <t>ACTIVO</t>
  </si>
  <si>
    <t>A) ACTIVO NO CORRIENTE</t>
  </si>
  <si>
    <t>X</t>
  </si>
  <si>
    <t> I. Inmovilizado intangible</t>
  </si>
  <si>
    <t>Desarrollo</t>
  </si>
  <si>
    <t>Aplicaciones informáticas</t>
  </si>
  <si>
    <t>Anticipos</t>
  </si>
  <si>
    <t>Resto del inmovilizado intangible</t>
  </si>
  <si>
    <t> II. Inmovilizado material</t>
  </si>
  <si>
    <t>Terrenos y construcciones</t>
  </si>
  <si>
    <t>Resto del inmovilizado material</t>
  </si>
  <si>
    <t> III. Inversiones inmobiliarias</t>
  </si>
  <si>
    <t>Terrenos</t>
  </si>
  <si>
    <t>Construcciones</t>
  </si>
  <si>
    <t> IV. Inversiones en empresas del grupo y asociadas a largo plazo</t>
  </si>
  <si>
    <t> V. Inversiones financieras a largo plazo</t>
  </si>
  <si>
    <t> VI. Activos por impuesto diferido</t>
  </si>
  <si>
    <t> VII. Deudores comerciales no corrientes</t>
  </si>
  <si>
    <t>B) ACTIVO CORRIENTE</t>
  </si>
  <si>
    <t> I. Activos no corrientes mantenidos para la venta</t>
  </si>
  <si>
    <t>Inmovilizado</t>
  </si>
  <si>
    <t>Resto del inmovilizado</t>
  </si>
  <si>
    <t>Inversiones financieras</t>
  </si>
  <si>
    <t>Existencias y otros activos</t>
  </si>
  <si>
    <t> II. Existencias</t>
  </si>
  <si>
    <t>Existencias</t>
  </si>
  <si>
    <t> III. Deudores comerciales y otras cuentas a cobrar</t>
  </si>
  <si>
    <t xml:space="preserve">Clientes por ventas y prestaciones de servicios </t>
  </si>
  <si>
    <t>Accionistas (socios) por desembolsos exigidos</t>
  </si>
  <si>
    <t xml:space="preserve">Otros deudores </t>
  </si>
  <si>
    <t> IV. Inversiones en empresas del grupo y asociadas a corto plazo</t>
  </si>
  <si>
    <t> V. Inversiones financieras a corto plazo</t>
  </si>
  <si>
    <t> VI. Periodificaciones a corto plazo</t>
  </si>
  <si>
    <t> VII. Efectivo y otros activos líquidos equivalentes</t>
  </si>
  <si>
    <t>TOTAL ACTIVO (A+B)</t>
  </si>
  <si>
    <t>SOCIEDADES MUNICIPALES.-  ficha nº 2</t>
  </si>
  <si>
    <t>PATRIMONIO NETO Y PASIVO</t>
  </si>
  <si>
    <t>A) PATRIMONIO NETO</t>
  </si>
  <si>
    <t>A-1) Fondos propios</t>
  </si>
  <si>
    <t xml:space="preserve">I. Capital </t>
  </si>
  <si>
    <t>II. Prima de emisión</t>
  </si>
  <si>
    <t>III. Reservas</t>
  </si>
  <si>
    <t>IV. (Acciones y participaciones en patrimonio propias)</t>
  </si>
  <si>
    <t>V. Resultado de ejercicios anteriores</t>
  </si>
  <si>
    <t>VI. Otras aportaciones de socios</t>
  </si>
  <si>
    <t>VII. Resultado del ejercicio</t>
  </si>
  <si>
    <t>VIII. (Dividendo a cuenta)</t>
  </si>
  <si>
    <t>IX. Otros instrumentos de patrimonio neto</t>
  </si>
  <si>
    <t>A-2) Ajustes por cambio de valor</t>
  </si>
  <si>
    <t>A-3) Subvenciones, donaciones y legados recibidos</t>
  </si>
  <si>
    <t>B) PASIVO NO CORRIENTE</t>
  </si>
  <si>
    <t>I. Provisiones a largo plazo</t>
  </si>
  <si>
    <t>Provisión por retribuciones al personal</t>
  </si>
  <si>
    <t>Provisión por desmantelamiento, retiro o rehabilitación del inmovilizado</t>
  </si>
  <si>
    <t>Otras provisiones</t>
  </si>
  <si>
    <t>II. Deudas a largo plazo</t>
  </si>
  <si>
    <t>Obligaciones y otros valores negociables</t>
  </si>
  <si>
    <t>Deudas con entidades de crédito</t>
  </si>
  <si>
    <t xml:space="preserve"> Acreedores por arrendamiento financiero</t>
  </si>
  <si>
    <t>Otras deudas a largo plazo</t>
  </si>
  <si>
    <t>III. Deudas con empresas del grupo y asociadas a largo plazo</t>
  </si>
  <si>
    <t>IV. Pasivos por impuesto diferido</t>
  </si>
  <si>
    <t>V. Periodificaciones a largo plazo</t>
  </si>
  <si>
    <t>VI. Acreedores comerciales no corrientes</t>
  </si>
  <si>
    <t>VII. Deuda con características especiales a largo plazo</t>
  </si>
  <si>
    <t>C) PASIVO CORRIENTE</t>
  </si>
  <si>
    <t>I. Pasivos vinculados con activos no corrientes mantenidos para la venta</t>
  </si>
  <si>
    <t>II. Provisiones a corto plazo</t>
  </si>
  <si>
    <t>III. Deudas a corto plazo</t>
  </si>
  <si>
    <t>Acreedores por arrendamiento financiero</t>
  </si>
  <si>
    <t>Otras deudas a corto plazo</t>
  </si>
  <si>
    <t>IV. Deudas con empresas del grupo y asociadas a corto plazo</t>
  </si>
  <si>
    <t>V. Acreedores comerciales y otras cuentas a pagar</t>
  </si>
  <si>
    <t>Proveedores</t>
  </si>
  <si>
    <t>Otros acreedores</t>
  </si>
  <si>
    <t>VI. Periodificaciones a corto plazo</t>
  </si>
  <si>
    <t>VII.  Deuda con características especiales a corto plazo</t>
  </si>
  <si>
    <t>TOTAL PATRIMONIO NETO Y PASIVO (A+B+C)</t>
  </si>
  <si>
    <t>SOCIEDADES MUNICIPALES.-  ficha nº 4</t>
  </si>
  <si>
    <t>PRESUPUESTO DE CAPITAL. ESTADO DE FLUJOS DE EFECTIVO</t>
  </si>
  <si>
    <t>1. Resultado del ejercicio antes de impuestos</t>
  </si>
  <si>
    <t>2. Ajustes del resultado</t>
  </si>
  <si>
    <t xml:space="preserve">   a) Amortización del inmovilizado (+)</t>
  </si>
  <si>
    <t xml:space="preserve">   b) Correcciones valorativas por deterioro (+/-)</t>
  </si>
  <si>
    <t xml:space="preserve">   c) Variación de provisiones (+/-)</t>
  </si>
  <si>
    <t xml:space="preserve">   d) Imputación de subvenciones (-)</t>
  </si>
  <si>
    <t xml:space="preserve">   e) Resultados por bajas y enajenaciones del inmovilizado (+/-)</t>
  </si>
  <si>
    <t xml:space="preserve">   f) Resultados por bajas y enajenaciones de instrumentos financieros (+/-)</t>
  </si>
  <si>
    <t xml:space="preserve">   g) Ingresos financieros (-)</t>
  </si>
  <si>
    <t xml:space="preserve">   h) Gastos financieros (+)</t>
  </si>
  <si>
    <t xml:space="preserve">   i) Diferencias de cambio (+/-)</t>
  </si>
  <si>
    <t xml:space="preserve">   j) Diferencias de cambio (+/-)</t>
  </si>
  <si>
    <t xml:space="preserve">   k) Otros ingresos y gastos (+/-)</t>
  </si>
  <si>
    <t>3. Cambios en el capital corriente</t>
  </si>
  <si>
    <t xml:space="preserve">   a) Existencias  (+/-)</t>
  </si>
  <si>
    <t xml:space="preserve">   b) Deudores y otras cuentas para cobrar  (+/-)</t>
  </si>
  <si>
    <t xml:space="preserve">   c) Otros activos corrientes (+/-)</t>
  </si>
  <si>
    <t xml:space="preserve">   d) Acreedores y otras cuentas para pagar (+/-)</t>
  </si>
  <si>
    <t xml:space="preserve">   e) Otros pasivos corrientes (+/-)</t>
  </si>
  <si>
    <t xml:space="preserve">    f)  Otros activos y pasivos no corrientes (+/-)</t>
  </si>
  <si>
    <t>4. Otros flujos de efectivo de las actividades  de explotación</t>
  </si>
  <si>
    <t xml:space="preserve">   a) Pagos de intereses  (-)</t>
  </si>
  <si>
    <t xml:space="preserve">   b) Cobros de dividendos  (+)</t>
  </si>
  <si>
    <t xml:space="preserve">   c) Cobros de intereses  (+)</t>
  </si>
  <si>
    <t xml:space="preserve">   d) Cobros (pagos) por impuesto sobre beneficios  (+/-)</t>
  </si>
  <si>
    <t xml:space="preserve">   e) Otros pagos (cobros) (-/+)</t>
  </si>
  <si>
    <t>5. Flujos de efectivo de las actividades de explotación (1+2+3+4)</t>
  </si>
  <si>
    <t>B) FLUJOS DE EFECTIVO DE LAS ACTIVIDADES DE INVERSIÓN</t>
  </si>
  <si>
    <t>6. Pagos por inversiones (-)</t>
  </si>
  <si>
    <t xml:space="preserve">   a) Empresas del grupo y asociadas</t>
  </si>
  <si>
    <t xml:space="preserve">   b) Inmovilizado intangible</t>
  </si>
  <si>
    <t xml:space="preserve">   c) Inmovilizado material</t>
  </si>
  <si>
    <t xml:space="preserve">   d) Inversiones inmobiliarias</t>
  </si>
  <si>
    <t xml:space="preserve">   e) Otros activos financieros</t>
  </si>
  <si>
    <t xml:space="preserve">   f) Activos no corrientes mantenidos para venta</t>
  </si>
  <si>
    <t xml:space="preserve">   g) Unidad de negocio</t>
  </si>
  <si>
    <t xml:space="preserve">   h) Otros activos</t>
  </si>
  <si>
    <t>7. Cobros por desinversiones (+)</t>
  </si>
  <si>
    <t>8. Flujos de efectivo de las actividades de inversión (6+7)</t>
  </si>
  <si>
    <t>C) FLUJOS DE EFECTIVO DE LAS ACTIVIDADES DE FINANCIACIÓN</t>
  </si>
  <si>
    <t>9. Cobros y pagos por instrumentos de patrimonio</t>
  </si>
  <si>
    <t xml:space="preserve">   a) Emisión de instrumentos de patrimonio (+)</t>
  </si>
  <si>
    <t xml:space="preserve">   b) Amortización de instrumentos de patrimonio (-)</t>
  </si>
  <si>
    <t xml:space="preserve">   c) Adquisición de instrumentos de patrimonio propio (-)</t>
  </si>
  <si>
    <t xml:space="preserve">   d) Enajenación de instrumentos de patrimonio propio (+)</t>
  </si>
  <si>
    <t xml:space="preserve">   e) Subvenciones, donaciones y legados recibidos (+)</t>
  </si>
  <si>
    <t>10. Cobros y pagos por instrumentos de pasivo financiero</t>
  </si>
  <si>
    <t xml:space="preserve">   a) Emisión</t>
  </si>
  <si>
    <t xml:space="preserve">       1. Obligaciones y otros valores negociables (+)</t>
  </si>
  <si>
    <t xml:space="preserve">       2. Deudas con entidades de crédito (+)</t>
  </si>
  <si>
    <t xml:space="preserve">       3. Deudas con empresas del grupo y asociadas  (+)</t>
  </si>
  <si>
    <t xml:space="preserve">       4. Deudas con características especiales  (+)</t>
  </si>
  <si>
    <t xml:space="preserve">       5. Otras deudas  (+)</t>
  </si>
  <si>
    <t xml:space="preserve">   b) devolución y amortización de</t>
  </si>
  <si>
    <t xml:space="preserve">       1. Obligaciones y otros valores negociables (-)</t>
  </si>
  <si>
    <t xml:space="preserve">       2. Deudas con entidades de crédito (-)</t>
  </si>
  <si>
    <t xml:space="preserve">       3. Deudas con empresas del grupo y asociadas  (-)</t>
  </si>
  <si>
    <t xml:space="preserve">       4. Deudas con características especiales  (-)</t>
  </si>
  <si>
    <t xml:space="preserve">       5. Otras deudas  (-)</t>
  </si>
  <si>
    <t>11. Pagos por dividendos y remuneraciones de otros instrumentos de patrimonio</t>
  </si>
  <si>
    <t xml:space="preserve">   a) Dividendos (-)</t>
  </si>
  <si>
    <t xml:space="preserve">   b) remuneración de otros instrumentos  de patrimonio (-)</t>
  </si>
  <si>
    <t>12. Flujos de efectivo de las actividades de financiación (9+10+11)</t>
  </si>
  <si>
    <t>D) Efecto de las variaciones de los tipos de cambio</t>
  </si>
  <si>
    <t>E) AUMENTO/DISMINUCIÓN NETA DEL EFECTIVO O EQUIVALENTES (5+8+12+D)</t>
  </si>
  <si>
    <t xml:space="preserve">   Efectivo o equivalentes al comienzo del ejercicio</t>
  </si>
  <si>
    <t xml:space="preserve">   Efectivo o equivalentes al final del ejercicio</t>
  </si>
  <si>
    <t>SOCIEDADES MUNICIPALES.-  ficha nº 5</t>
  </si>
  <si>
    <t>Sociedad:</t>
  </si>
  <si>
    <t>Guaguas Municipales, S. A.</t>
  </si>
  <si>
    <t>NIF:</t>
  </si>
  <si>
    <t>A35092683</t>
  </si>
  <si>
    <t>PROGRAMA ANUAL DE ACTUACIÓN, INVERSIONES Y FINANCIACIÓN</t>
  </si>
  <si>
    <t>ANEXO DE INVERSIONES REALES</t>
  </si>
  <si>
    <t>Proyecto de Inversión</t>
  </si>
  <si>
    <t>Año inicio</t>
  </si>
  <si>
    <t>Año fin</t>
  </si>
  <si>
    <t>Coste Total (€)</t>
  </si>
  <si>
    <t>Programación plurianual (€)</t>
  </si>
  <si>
    <t>Código</t>
  </si>
  <si>
    <t xml:space="preserve">    Denominación</t>
  </si>
  <si>
    <t>Resto</t>
  </si>
  <si>
    <t>Clasificación económica según EHA/3565/2008</t>
  </si>
  <si>
    <t>GUAGUAS 18 METROS - 10 UNIDADES</t>
  </si>
  <si>
    <t>Infraestructuras</t>
  </si>
  <si>
    <t>Paso Inferior Santa Catalina</t>
  </si>
  <si>
    <t>GUAGUAS 12 METROS - 10 UNIDADES</t>
  </si>
  <si>
    <t>Paradas y Equipamiento (Proyecto METROGUAGUA)</t>
  </si>
  <si>
    <t>GUAGUAS ELÉCTRICAS 10 METROS - 4 UNIDADES</t>
  </si>
  <si>
    <t>Proyecto Cochera Jinámar Redacción Proyecto y Dirección de Obra</t>
  </si>
  <si>
    <t>GUAGUAS 12 METROS - 5 UNIDADES</t>
  </si>
  <si>
    <t>Mantenimiento y Taller</t>
  </si>
  <si>
    <t>BRT Prioridad Semafórica</t>
  </si>
  <si>
    <t>GUAGUAS ELÉCTRICAS 8 METROS - 2 UNIDADES</t>
  </si>
  <si>
    <t>Equipamiento Paradas y Terminales BRT</t>
  </si>
  <si>
    <t>Dirección de obra del Proyecto Hoya de la Plata</t>
  </si>
  <si>
    <t>Redacción Tramo Rafael Cabrera (MetroGuagua)</t>
  </si>
  <si>
    <t>Comercial</t>
  </si>
  <si>
    <t>Next Generation CA 6/23 - Suministro de postes inteligentes de información al viajero para Guaguas Municipales, S.A. Expte: CA 6/2023</t>
  </si>
  <si>
    <t>Equipamiento de abordo para pruebas (PROYECTO METROGUAGUA)</t>
  </si>
  <si>
    <t>Informática</t>
  </si>
  <si>
    <t>Next Generation CA8/22 - Contrato mixto de suministro y mantenimiento del sistema de apgo y recarga de trajetas sin contacto en tierra de Guaguas Municipales, S.A. CA 8/22</t>
  </si>
  <si>
    <t>Reforma De Instalación Eléctrica (Para Próximas Unidades Eléctricas) + Cargadores En Cochera</t>
  </si>
  <si>
    <t>Next Generation CM 13/22 - Suministro de equipos multimedia embarcables para Guaguas Municipales, S.A. Expte: CA 13/22</t>
  </si>
  <si>
    <t>Next Generation  NEG 2/22 - Ampliación y mejora para la contextualización, monitorización y reacción del asistente de movilidad desarrollado (Fase 3) en fase de implantación. Expte: NEG 2/22</t>
  </si>
  <si>
    <t>Next Generation CA16/22 - Contrato mixto de suministro y mantenimiento de 19 paenles de información en tiempo real alimentados por energía solar para Guaguas Municipales, S.A. Expte: CA 16/22</t>
  </si>
  <si>
    <t>Next Generation CA 1/23 - Sistemas de sensorización y monitorización de los autobuses CA 1/23</t>
  </si>
  <si>
    <t>Next Generation  CA 14/22 - Contrato mixto de suministro, instalación, mantenimiento y gestión de un sistema de videovigilancia embarcada en 158 autobuses de Guaguas Municipales, SA. Expte: CA 14/22</t>
  </si>
  <si>
    <t>Next Generation CM 15/22 - Contrato mixto de suministro e instalación de un sistema de fonía GSM para Guaguas Municipales, S.A. Expte: CA 15/22</t>
  </si>
  <si>
    <t>Next Generation CA 8/23 - Suministro e instalación de un sistema de gestión (GMAO) de mantenimiento de la flota de autobuses de Guaguas Municipales, S.A. y suministro de dispositivos móviles en el marco del PRTR CA 8/23</t>
  </si>
  <si>
    <t>Next Generation CA18/22 - Servicio de implantación de un sistema experto de análisis de demanda y predicción de la ocupación del servicio. Expte: CA 18/22</t>
  </si>
  <si>
    <t>Operaciones</t>
  </si>
  <si>
    <t>Vehículos auxiliares</t>
  </si>
  <si>
    <t>Next Generation CM 6/22 - Servicio de despliegue y acceso a la aplicación de gestión del personal (GINPIX) en entorno cloud y como software as a service (SaaS) NEG 6/22</t>
  </si>
  <si>
    <t>Reformas Sede Arequipa (Acceso, Fachada, Insalación Contraincendios, Baños)</t>
  </si>
  <si>
    <t>626/641</t>
  </si>
  <si>
    <t>Next Generation NEG 2/23 - Monitorización y predicción de demanda durante los eventos de ciudad</t>
  </si>
  <si>
    <t>Next Generation  CA 1/22 - Instalación de cableado eléctrico y de red</t>
  </si>
  <si>
    <t>Next Generation - Resto de Proyectos</t>
  </si>
  <si>
    <t>Otras Instalaciones Técnicas</t>
  </si>
  <si>
    <t>Actuaciones en Terminales  (Redacción de Proyectos y Dirección de Obra)</t>
  </si>
  <si>
    <t>Adquisición de Hardware (Servidores, Copias de Seguridad, CPUs…)</t>
  </si>
  <si>
    <t>Reforma Oficina Obelisco (Espacio Polivalente)</t>
  </si>
  <si>
    <t>Otras inversiones en aplicaciones informáticas</t>
  </si>
  <si>
    <t>Ampliación Placas Fotovoltaicas</t>
  </si>
  <si>
    <t>Acometida Eléctrica Y Redacción De Proyecto Paradas</t>
  </si>
  <si>
    <t>Maquinaria Y Equipamiento Taller</t>
  </si>
  <si>
    <t>Extracción Gases Taller</t>
  </si>
  <si>
    <t>Coordinación Gestión y Desarrollo de Personas</t>
  </si>
  <si>
    <t>Económico Financiero</t>
  </si>
  <si>
    <t>Dirección General</t>
  </si>
  <si>
    <t>TOTAL</t>
  </si>
  <si>
    <r>
      <rPr>
        <b/>
        <sz val="10"/>
        <color theme="1"/>
        <rFont val="Calibri"/>
        <family val="2"/>
        <scheme val="minor"/>
      </rPr>
      <t>OBSERVACIÓN</t>
    </r>
    <r>
      <rPr>
        <sz val="10"/>
        <color theme="1"/>
        <rFont val="Calibri"/>
        <family val="2"/>
        <scheme val="minor"/>
      </rPr>
      <t>: Se ha incluido una cláusula en los contratos de adquisición de flota por la cual se pueden ampliar las unidades a adquirir en un 20%, siendo previsible su ejecución en los contratos de 2024.</t>
    </r>
  </si>
  <si>
    <t>SOCIEDADES MUNICIPALES.-  ficha nº 6</t>
  </si>
  <si>
    <t>AYUNTAMIENTO DE LAS PALMAS DE GRAN CANARIA</t>
  </si>
  <si>
    <t>CONCEPTO</t>
  </si>
  <si>
    <r>
      <t xml:space="preserve">IMPORTE TOTAL </t>
    </r>
    <r>
      <rPr>
        <b/>
        <sz val="8"/>
        <color indexed="8"/>
        <rFont val="Calibri"/>
        <family val="2"/>
      </rPr>
      <t>(€)</t>
    </r>
  </si>
  <si>
    <t>FINANCIACIÓN (€)</t>
  </si>
  <si>
    <t>RECURSOS PROPIOS (€)</t>
  </si>
  <si>
    <t>AYUNTAMIENTO (€)</t>
  </si>
  <si>
    <t>OTROS ENTES (ESPECIFICAR)</t>
  </si>
  <si>
    <t>Entidades de Crédito (€)</t>
  </si>
  <si>
    <t>Autoridad Unica del Transporte de Gran Canaria (€)</t>
  </si>
  <si>
    <t>Fondos Next Generation</t>
  </si>
  <si>
    <t>Banco Europeo de Inversiones (€)</t>
  </si>
  <si>
    <r>
      <t xml:space="preserve">OBSERVACIONES NEXT GENERATION:
</t>
    </r>
    <r>
      <rPr>
        <sz val="10"/>
        <color theme="1"/>
        <rFont val="Calibri"/>
        <family val="2"/>
        <scheme val="minor"/>
      </rPr>
      <t xml:space="preserve">En esta ficha se reflejan las subenciones Next Generation correspondientes a proyectos a ejecutar en 2024. Existe una serie de proyectos ya ejecutados en 2023. 
La subvención total de los proyectos Next Generation asciende a 7.856.100€, de los cuales se han reflejado 5.358.150€ como transferencia del Ayuntamiento a Guaguas Municipales, quedando 2.497.950€ pendientes de recibir.
En esta ficha se reflejan los proyectos a ejecturar en 2024 por valor de 4.718.762,25€ justificándose el resto del importe con proyectos en ejecución a final de 2023. 
</t>
    </r>
  </si>
  <si>
    <t>SOCIEDADES MUNICIPALES.-  ficha nº 7</t>
  </si>
  <si>
    <t>OBJETIVOS Y RENTAS</t>
  </si>
  <si>
    <r>
      <t xml:space="preserve">INDICADORES DE RESULTADOS Y DE GESTIÓN </t>
    </r>
    <r>
      <rPr>
        <b/>
        <vertAlign val="superscript"/>
        <sz val="12"/>
        <color indexed="8"/>
        <rFont val="Calibri"/>
        <family val="2"/>
      </rPr>
      <t>(1)</t>
    </r>
  </si>
  <si>
    <t>MAGNITUD</t>
  </si>
  <si>
    <t>Viajeros totales</t>
  </si>
  <si>
    <t>Viajeros 1ª etapa</t>
  </si>
  <si>
    <t>% viajeros 1ª etapa</t>
  </si>
  <si>
    <t>Viajeros 2ª etapa (transbordo)</t>
  </si>
  <si>
    <t>% viajeros 2ª etapa</t>
  </si>
  <si>
    <t>Ventas por prestación de servicios</t>
  </si>
  <si>
    <t>Kilómetros recorridos totales (servicio + vacío)</t>
  </si>
  <si>
    <t>Kilómetros recorridos en servicio</t>
  </si>
  <si>
    <t>Kilómetros recorridos en vacío</t>
  </si>
  <si>
    <t>Tarifa Media (sobre total de viajeros)</t>
  </si>
  <si>
    <t>Cifra de Negocios</t>
  </si>
  <si>
    <t>Importe de la Cifra de Negocios sobre total de viajeros</t>
  </si>
  <si>
    <t>Viajeros por kilómetro recorrido totales</t>
  </si>
  <si>
    <t>Viajeros por kilómetro recorrido en servicio</t>
  </si>
  <si>
    <t>Coste Total</t>
  </si>
  <si>
    <t>Costes de Explotación</t>
  </si>
  <si>
    <t>Costes Financieros</t>
  </si>
  <si>
    <t>Coste Total por kilómetros recorridos totales</t>
  </si>
  <si>
    <t>Coste Total por Kilómetro recorrido en servicio</t>
  </si>
  <si>
    <t>Coste Total por Kilómetro recorrido en vacío</t>
  </si>
  <si>
    <t>Coste Total por viajero</t>
  </si>
  <si>
    <t>Coste de Explotación por kilómetro recorrido</t>
  </si>
  <si>
    <t>Coste de Explotación por kilómetro recorrido en servicio</t>
  </si>
  <si>
    <t>Coste de Explotación por kilómetro recorrido en vacío</t>
  </si>
  <si>
    <t>Coste de Explotación por viajero</t>
  </si>
  <si>
    <t>Coste Financiero por kilómetro recorrido</t>
  </si>
  <si>
    <t>Coste Financiero por kilómetro recorrido en servicio</t>
  </si>
  <si>
    <t>Coste Financiero por kilómetro recorrido en vacío</t>
  </si>
  <si>
    <t>Coste Financiero por viajero</t>
  </si>
  <si>
    <t>Número de Líneas de la red</t>
  </si>
  <si>
    <t>Coste Total por Línea</t>
  </si>
  <si>
    <t>Coste de Explotación por Línea</t>
  </si>
  <si>
    <t>Coste Financiero por Línea</t>
  </si>
  <si>
    <t>ORDEN HAP/2075/2014  de 6 de noviembre, por la que se establecen los criterios de cálculo del Coste Efectivo de los servicios prestados por las entidades locales.</t>
  </si>
  <si>
    <t>Coste Efectivo</t>
  </si>
  <si>
    <t>Costes Directos</t>
  </si>
  <si>
    <t>Aprovisionamientos</t>
  </si>
  <si>
    <t>Gastos de Personal</t>
  </si>
  <si>
    <t>Otros Gastos de Explotación</t>
  </si>
  <si>
    <t>Amortización del Inmovilizado</t>
  </si>
  <si>
    <t>Otros gastos no financieros relacionados con el servicio no recogidos en apartados anteriores</t>
  </si>
  <si>
    <t>Costes Indirectos</t>
  </si>
  <si>
    <t>Ingreso Total</t>
  </si>
  <si>
    <t>Ingresos de Explotación</t>
  </si>
  <si>
    <t>Ingresos Financieros</t>
  </si>
  <si>
    <t>Ingreso Total por kilómetros recorridos totales</t>
  </si>
  <si>
    <t>Ingreso Total por Kilómetro recorrido en servicio</t>
  </si>
  <si>
    <t>Ingreso Total por Kilómetro recorrido en vacío</t>
  </si>
  <si>
    <t>Ingreso Total por viajero</t>
  </si>
  <si>
    <t>Ingreso de Explotación por kilómetro recorrido</t>
  </si>
  <si>
    <t>Ingreso de Explotación por kilómetro recorrido en servicio</t>
  </si>
  <si>
    <t>Ingreso de Explotación por kilómetro recorrido en vacío</t>
  </si>
  <si>
    <t>Ingreso de Explotación por viajero</t>
  </si>
  <si>
    <t>Ingreso Financiero por kilómetro recorrido</t>
  </si>
  <si>
    <t>Ingreso Financiero por kilómetro recorrido en servicio</t>
  </si>
  <si>
    <t>Ingreso Financiero por kilómetro recorrido en vacío</t>
  </si>
  <si>
    <t>Ingreso Financiero por viajero</t>
  </si>
  <si>
    <t>Ingreso Total por Línea</t>
  </si>
  <si>
    <t>Ingreso de Explotación por Línea</t>
  </si>
  <si>
    <t>Ingreso Financiero por Línea</t>
  </si>
  <si>
    <r>
      <t xml:space="preserve">RENTAS GENERADAS O QUE SE ESPERAN GENERAR </t>
    </r>
    <r>
      <rPr>
        <b/>
        <vertAlign val="superscript"/>
        <sz val="12"/>
        <color indexed="8"/>
        <rFont val="Calibri"/>
        <family val="2"/>
      </rPr>
      <t>(en euros)</t>
    </r>
  </si>
  <si>
    <t>Recursos Propios</t>
  </si>
  <si>
    <t>Subvenciones Tarifarias</t>
  </si>
  <si>
    <t>Subvenciones al Déficit de Explotación</t>
  </si>
  <si>
    <t xml:space="preserve">Imputación de Subvenciones de Capital incorporadas a resultados del ejercicio </t>
  </si>
  <si>
    <t xml:space="preserve">   Renta Neta</t>
  </si>
  <si>
    <t xml:space="preserve">      Amortizaciones</t>
  </si>
  <si>
    <t xml:space="preserve">      Provisiones</t>
  </si>
  <si>
    <t xml:space="preserve">Deterioro y resultado </t>
  </si>
  <si>
    <t xml:space="preserve">      Renta Bruta</t>
  </si>
  <si>
    <t>SOCIEDADES MUNICIPALES.-  ficha nº 8</t>
  </si>
  <si>
    <t>IMPORTE TOTAL</t>
  </si>
  <si>
    <t>FINANCIACIÓN</t>
  </si>
  <si>
    <t>RECURSOS PROPIOS</t>
  </si>
  <si>
    <t>AYUNTAMIENTO</t>
  </si>
  <si>
    <t>Autoridad Unica del Transporte de Gran Canaria</t>
  </si>
  <si>
    <t>TRANSPORTE PUBLICO REGULAR COLECTIVO DE VIAJEROS</t>
  </si>
  <si>
    <t>INGRESOS POR PRESTACION DE SERVICIOS</t>
  </si>
  <si>
    <t>OTROS INGRESOS (ACCESORIOS Y OTROS DE GESTION CORRIENTE)</t>
  </si>
  <si>
    <t>INGRESOS FINANCIEROS</t>
  </si>
  <si>
    <t xml:space="preserve">SUBVENCIONES TARIFARIAS </t>
  </si>
  <si>
    <t xml:space="preserve"> SUBVENCIONES AL DEFICIT DE EXPLOTACION (1)</t>
  </si>
  <si>
    <t>SUBVENCIONES EN CAPITAL</t>
  </si>
  <si>
    <t>IMPUTACION DE SUBVENCIONES DE CAPITAL INCORPORADAS A RESULTADOS DEL EJERCICIO</t>
  </si>
  <si>
    <t>OBSERVACIONES:</t>
  </si>
  <si>
    <t>(1) Aportación del Ayuntamiento de Las Palmas de Gran Canaria al Contrato Programa (C. P.), de los 3.178,245,42 € que constituyen la aportación municipal al CP 2021-2024 a través de la Autoridad Unica del Transporte de Gran Canaria Guaguas Municipales recibe 3.050.688,76 €, el resto (127.556,66 €) se destina a la financiación de la Autoridad Unica del Transporte de Gran Canaria según acuerdo de la Junta de Gobierno de la Autoridad Unica del Transporte de Gran Canaria de 20 de marzo de 2015. Dichos importes son entregas a cuenta del CP 2021-2024 en proceso de negociación. Dicho importe se recoge en las aportaciones del Ayuntamiento.</t>
  </si>
  <si>
    <t>SOCIEDADES MUNICIPALES.-  ficha nº 9</t>
  </si>
  <si>
    <t xml:space="preserve">A continuación y resumidamente, como cada año pasamos a explicitar los principales objetivos y actuaciones que pretendemos desarrollar durante el año 2024, que en breve comienza, y que nos alinea con nuestro Plan Estratégico:
1.- Como cada año seguimos empeñados en revisar continuamente nuestra oferta de servicios, analizándola exhaustivamente y redefiniendo nuestros servicios, con objetos de simplificarlos y adaptarlos a las necesidades variadas y variables de nuestros clientes, con el claro objetivo de conciliar dichas modificaciones con el ajuste que finalmente deberemos hacer en la red para acoger en la misma la Metroguagua, lo que nos permitirá dar un salto cualitativo, proyecto en el que seguimos trabajando denodadamente y que estamos convencidos que a pesar de la espera, finalmente cumplirá con las expectativas que todos en él hemos depositado.
</t>
  </si>
  <si>
    <t>2.- Este nuevo año es como los anteriores un año de continuas inversiones, y en el mismo además de las ya tradicionales en la Metroguagua (19.4 M€) y en la adquisición de flota (10.8 M€) tenemos en el objetivo culminar una inversión total de 38.2 M€, en las que van a cobrar vital importancia todos aquellos proyectos de mejora tecnológica financiados por los la iniciativa Next Generatión, que se encuentran detalladamente reflejados en la ficha nº 5.</t>
  </si>
  <si>
    <r>
      <t xml:space="preserve">3.- En el año 2024 seguimos teniendo al igual que el 2023 como claro y prioritario objetivo redefinir nuestras nuevas necesidades de espacios, que adicionalmente cada año se nos vuelven más urgentes, y esto tanto para operar adecuadamente dentro de la ciudad, intentando materializar algunos proyectos ya en marcha y teniendo en estos momentos proyectados otros que nos posibiliten nuevos puntos de trasbordo y conexiones. </t>
    </r>
    <r>
      <rPr>
        <sz val="11"/>
        <color theme="1"/>
        <rFont val="Calibri"/>
        <family val="2"/>
        <scheme val="minor"/>
      </rPr>
      <t xml:space="preserve">Ya el año pasado planteamos la necesidad de dotarnos de nuevas instalaciones para poder seguir desarrollando adecuadamente el gran proyecto de transporte público que se está impulsando desde nuestro Ayuntamiento, más allá de las instalaciones de Hoya de la Plata, y así estamos trabajando con Urbanismo para poder ser receptores de un solar adecuado a nuestras pretensiones en una zona industrial cercana al Centro Comercial “El Mirador”, lo que lo ubica justamente en el extremo opuesto de las actuales instalaciones, cercano además a Hoya de la Plata, lo que nos permitirá obtener beneficios logísticos importantes, y sobre todo resolver el problema que actualmente tenemos en relación al tamaño de las actuales en la Urbanización del Sebadal, ya que en estos momentos debido a la escasa capacidad de las mismas para acoger nuestro continuo incremento de flota, que adicionalmente es cada vez más grande en dimensiones ( a finales de año tendremos 92 vehículos de 18 o más metros, y solo podemos acomodar 34 en nuestras instalaciones, debiendo el resto ser aparcado en los alrededores de la misma, con lo importantes problemas de logística que esto hecho nos ocasiona), estamos convencidos de que con esta solución podrán ser resueltos.
</t>
    </r>
  </si>
  <si>
    <t xml:space="preserve">4.- En cuanto nuestras relaciones con la Autoridad Única del Transporte (AUTGC), y a pesar de que de buena fé sabemos que siempre ha existido un espíritu colaborativo en el que hemos desarrollado nuestras relaciones, lo cierto es que dicho espíritu no se ha transformado en una relación fluida que es la que entendemos debe existir entre las partes, y aunque se han cumplido la mayoría de los compromisos asumidos, muchos actualmente siguen en el aire y sin terminar de formalizarse, lo que nos preocupa en gran manera, y actualmente ha sido agravado por la implementación del transporte gratuito en los bonos residentes, bonos emitidos por la AUTGC, que han fagocitado comprensiblemente nuestro anterior esquema tarifario, y estando conformes con las políticas de apoyo al transporte público que este hecho supone, entendemos que desde las empresas tenemos algo que decir, ya que la gratuidad está generando un incremento de demanda que ha de ser cubierto necesariamente con un incremento de oferta cuyo coste no se ha cuantificado ni cubierto adecuadamente, a nuestro entender.
En este punto adicionalmente nos remitimos a lo que ya expusimos el año pasado sobre la necesidad de formalizar las relaciones entre la AUTGC y Guaguas, y confiamos que en este nuevo periodo que acaba de comenzar se progrese en este objetivo de manera rápida y eficaz, ya que por ejemplo ahora mismo estamos teniendo un problema importante con la fiabilidad de nuestro sistema de ticketing, y para darle solución dependemos totalmente de las decisiones que a este respecto tome la AUTGC.
</t>
  </si>
  <si>
    <t>5.- Por último solo queda mencionar que los objetivos planteados para la Dirección General, derivado del contenido de su contrato siguen siendo como en los últimos años, el adecuado cumplimiento de los ratios económicos y financieros marcados por el Banco Europeo de Inversiones y contenidos en texto donde se encuentra recogido las condiciones de dicho préstamo y que, adicionalmente, son comprobados anualmente por nuestros auditores e incorporados a su informe.</t>
  </si>
  <si>
    <t>SOCIEDADES MUNICIPALES.-  ficha nº 12</t>
  </si>
  <si>
    <t>ESTADO DE MOVIMIENTOS Y SITUACIÓN DE LA DEUDA</t>
  </si>
  <si>
    <t>(Importes en €)</t>
  </si>
  <si>
    <t xml:space="preserve">     CONCEPTO</t>
  </si>
  <si>
    <t>NOTAS</t>
  </si>
  <si>
    <r>
      <t xml:space="preserve">Deuda  viva </t>
    </r>
    <r>
      <rPr>
        <b/>
        <vertAlign val="superscript"/>
        <sz val="10"/>
        <color indexed="8"/>
        <rFont val="Calibri"/>
        <family val="2"/>
      </rPr>
      <t>(1)</t>
    </r>
  </si>
  <si>
    <t>Crédito disponible</t>
  </si>
  <si>
    <r>
      <t xml:space="preserve">Dispuesto en el ejercicio </t>
    </r>
    <r>
      <rPr>
        <b/>
        <vertAlign val="superscript"/>
        <sz val="10"/>
        <color indexed="8"/>
        <rFont val="Calibri"/>
        <family val="2"/>
      </rPr>
      <t>(2)</t>
    </r>
  </si>
  <si>
    <t>Amortizaciones</t>
  </si>
  <si>
    <t>Intereses y gastos financieros</t>
  </si>
  <si>
    <t>Deuda Viva (5) = (1)+(2)-(3)-(4)</t>
  </si>
  <si>
    <r>
      <t xml:space="preserve">Ordinaria s/contrato </t>
    </r>
    <r>
      <rPr>
        <b/>
        <vertAlign val="superscript"/>
        <sz val="10"/>
        <color indexed="8"/>
        <rFont val="Calibri"/>
        <family val="2"/>
      </rPr>
      <t>(3)</t>
    </r>
  </si>
  <si>
    <r>
      <t xml:space="preserve">Extraordinaria </t>
    </r>
    <r>
      <rPr>
        <b/>
        <vertAlign val="superscript"/>
        <sz val="10"/>
        <color indexed="8"/>
        <rFont val="Calibri"/>
        <family val="2"/>
      </rPr>
      <t>(4)</t>
    </r>
  </si>
  <si>
    <t>EMISIONES</t>
  </si>
  <si>
    <t>Emisiones a c/p (en euros)</t>
  </si>
  <si>
    <t>Emisiones a c/p (en moneda distinta al euro)</t>
  </si>
  <si>
    <t>Emisiones a l/p (en euros)</t>
  </si>
  <si>
    <t>Emisiones a l/p (en moneda distinta al euro)</t>
  </si>
  <si>
    <t>OPERACIONES CON ENTIDADES DE CRÉDITO</t>
  </si>
  <si>
    <t>Con Entidades de Crédito Residentes</t>
  </si>
  <si>
    <t>Dispuesto en el ejercicio recoge, además de la deuda en la ficha 6 la deuda que se contrae por las 8 MAN 18 mtos. Y las 17 Solaris de 12 Matos. Que se reciben en 2019 y que estaban adjudicadas en 2018. Además recoge a diciembre las 60 guaguas en Leasing cuya financiación se firma en dicho mes, con lo que de los 11,890 millones de deuda inicial sólo se habría amortizado en cuota anticipada en diciembre 0,120 millones.</t>
  </si>
  <si>
    <t>Créditos a c/p (en euros)</t>
  </si>
  <si>
    <t>Créditos a c/p (en moneda distinta al euro)</t>
  </si>
  <si>
    <t>Créditos a l/p (en euros) sin operación de derivados asociadas</t>
  </si>
  <si>
    <t>Créditos a l/p (en euros) con operación de derivados asociadas</t>
  </si>
  <si>
    <t>Créditos a l/p (en moneda distinta al euro) sin operación de derivados asociada</t>
  </si>
  <si>
    <t>Créditos a l/p (en moneda distinta al euro) con operación de derivados asociada</t>
  </si>
  <si>
    <t>Créditos con E.C. residentes en países Unión Europea</t>
  </si>
  <si>
    <t>Créditos con E.C. residentes en países fuera de la Unión Europea</t>
  </si>
  <si>
    <t>Factoring sin recurso</t>
  </si>
  <si>
    <t>Avales ejecutados</t>
  </si>
  <si>
    <t>Entidades dependientes  ( Administraciones Públicas)</t>
  </si>
  <si>
    <t xml:space="preserve">Resto de Entidades dependientes  </t>
  </si>
  <si>
    <t xml:space="preserve">Entidades no dependientes </t>
  </si>
  <si>
    <t>Deudas con Administraciones Públicas</t>
  </si>
  <si>
    <t>Con la Administración General del Estado</t>
  </si>
  <si>
    <t>Con la Comunidad Autónoma</t>
  </si>
  <si>
    <t>Con la Seguridad Social</t>
  </si>
  <si>
    <t>Con la AEAT</t>
  </si>
  <si>
    <t>Con otras Administraciones Públicas</t>
  </si>
  <si>
    <t>Otras operaciones de crédito</t>
  </si>
  <si>
    <t>Arrendamientos financieros</t>
  </si>
  <si>
    <t>Pagos aplazados</t>
  </si>
  <si>
    <t>Inversiones con abono total de precio</t>
  </si>
  <si>
    <t>Asociación público privadas (APPs)</t>
  </si>
  <si>
    <t xml:space="preserve">Otras </t>
  </si>
  <si>
    <t>Observaciones</t>
  </si>
  <si>
    <t>La nueva financiación de 2024 asciende a 37.434.625euros, de los cuales 6.824.625 euros estarían destinados a financiar las nuevas inversiones (Ficha 6), debiéndose la diferencia del importe</t>
  </si>
  <si>
    <t xml:space="preserve"> restante a disposiciones finales del crédito con el Banco Europeo de Inversiones con fecha límite febrero 2023 y a la sutitución parcial  de operaciones preexistentes.</t>
  </si>
  <si>
    <t>En la medida en que se usen remanentes de tesorería en 2023 esta sustitución no sería necesaria.</t>
  </si>
  <si>
    <t>SOCIEDADES MUNICIPALES.-  ficha nº 13</t>
  </si>
  <si>
    <t>TRANSFERENCIAS Y SUBVENCIONES PROCEDENTES DEL AYUNTAMIENTO DE LAS PALMAS DE GRAN CANARIA</t>
  </si>
  <si>
    <t>SUBVENCIONES</t>
  </si>
  <si>
    <t>IMPORTE</t>
  </si>
  <si>
    <t>DE CAPITAL:</t>
  </si>
  <si>
    <t>APORTACION DE SOCIOS PARA ADQUISICIÓN DE FLOTA</t>
  </si>
  <si>
    <t>FONDOS NEXT GENERATION</t>
  </si>
  <si>
    <t>CORRIENTES:</t>
  </si>
  <si>
    <t>1.- SUBVENCIONES PARA REDUCIR EL PRECIO A PAGAR POR LOS CONSUMIDORES (SUBVENCIONES TARIFARIAS)</t>
  </si>
  <si>
    <t>BONO GUAGUA JOVEN</t>
  </si>
  <si>
    <t>BONO JUBILADO-BONO GUAGUAS GLOBAL JUBILADO</t>
  </si>
  <si>
    <t>BONO FAMILIA NUMEROSA GENERAL-BONO GUAGUAS GLOBAL FAMILIA NUMEROSA GENERAL</t>
  </si>
  <si>
    <t>BONO FAMILIA NUMEROSA ESPECIAL-BONO GUAGUAS GLOBAL FAMILIA NUMEROSA ESPECIAL</t>
  </si>
  <si>
    <t>BONO SOLIDARIO-BONO GUAGUAS GLOBAL SOLIDARIO</t>
  </si>
  <si>
    <t>BONO LPAMOVILIDAD-BONO GUAGUAS-GLOBAL LPAMOVILIDAD</t>
  </si>
  <si>
    <t xml:space="preserve">2.- SUBVENCIONES AL DÉFICIT </t>
  </si>
  <si>
    <t>OTRAS SUBVENCIONES A ENTES PUBLICOS SOCIEDADES MERCANTILES DEL AYUNTAMIENTO (APORTACION AL DEFICIT DE EXPLOTACION FUERA DEL CONTRATO PROGRAMA)</t>
  </si>
  <si>
    <t>TRANSFERENCIAS Y SUBVENCIONES PROCEDENTES DE OTROS ENTES</t>
  </si>
  <si>
    <t xml:space="preserve">   * OTRAS CORPORACIONES LOCALES</t>
  </si>
  <si>
    <t xml:space="preserve">   * COMUNIDAD AUTÓNOMA</t>
  </si>
  <si>
    <t xml:space="preserve">   * ESTADO</t>
  </si>
  <si>
    <t xml:space="preserve">   * OTROS ENTES (AUTORIDAD UNICA DEL TRANSPORTE DE GRAN CANARIA) PROYECTO METROGUAGUA</t>
  </si>
  <si>
    <t xml:space="preserve">   * OTROS ENTES (AUTORIDAD UNICA DEL TRANSPORTE DE GRAN CANARIA) ADQUISICION DE FLOTA</t>
  </si>
  <si>
    <t xml:space="preserve"> * OTROS ENTES</t>
  </si>
  <si>
    <r>
      <t xml:space="preserve">AUTORIDAD UNICA DEL TRANSPORTE DE GRAN CANARIA (APORTACION AL DEFICIT DE EXPLOTACION) </t>
    </r>
    <r>
      <rPr>
        <b/>
        <sz val="12"/>
        <color theme="1"/>
        <rFont val="Calibri"/>
        <family val="2"/>
        <scheme val="minor"/>
      </rPr>
      <t>(1)</t>
    </r>
  </si>
  <si>
    <t xml:space="preserve">AUTORIDAD UNICA DEL TRANSPORTE DE GRAN CANARIA (APORTACION AL DEFICIT DE EXPLOTACION) </t>
  </si>
  <si>
    <t xml:space="preserve">AUTORIDAD UNICA DEL TRANSPORTE DE GRAN CANARIA (APORTACION TARIFARIA) </t>
  </si>
  <si>
    <t>APORTACION TARIFARIA BONO LPAMOVILIDAD</t>
  </si>
  <si>
    <t>APORTACION TARIFARIA BONO GUAGUA JOVEN (BONO GRAN CANARIA JOVEN) + BONO RESIDENTE + BONO ORO</t>
  </si>
  <si>
    <r>
      <rPr>
        <b/>
        <i/>
        <sz val="11"/>
        <color theme="1"/>
        <rFont val="Calibri"/>
        <family val="2"/>
        <scheme val="minor"/>
      </rPr>
      <t>(1)</t>
    </r>
    <r>
      <rPr>
        <sz val="11"/>
        <color theme="1"/>
        <rFont val="Calibri"/>
        <family val="2"/>
        <scheme val="minor"/>
      </rPr>
      <t xml:space="preserve"> Aportación del Ayuntamiento de Las Palmas de Gran Canaria al Contrato Programa (CP).</t>
    </r>
  </si>
  <si>
    <t>De los 3.178,245,42 € que constituyen la aportación municipal al CP 2017-2020 a través de la Autoridad Unica del Transporte de Gran Canaria Guaguas Municipales recibe 3.050.688,76 €, el resto (127.556,66 €) se destina a la financiación de la Autoridad Unica del Transporte de Gran Canaria según acuerdo de la Junta de Gobierno de la Autoridad Unica del Transporte de Gran Canaria de 20 de marzo de 2015. Dichos importes son entregas a cuenta del CP 2017-2020 en proceso de negociación.</t>
  </si>
  <si>
    <t>SOCIEDADES MUNICIPALES.-  ficha nº 14</t>
  </si>
  <si>
    <t>DOTACIÓN DE PLANTILLAS Y RETRIBUCIONES</t>
  </si>
  <si>
    <t>Sectores a considerar</t>
  </si>
  <si>
    <t>Administración General y resto de sectores</t>
  </si>
  <si>
    <t>Sector de asistencia social y de dependencia</t>
  </si>
  <si>
    <t>Sector sanitario</t>
  </si>
  <si>
    <t>Educativo universitario</t>
  </si>
  <si>
    <t>Educativo no universitario</t>
  </si>
  <si>
    <t>( Se cumplimentará un cuadro por cada uno de los sectores de actividad de la Entidad)</t>
  </si>
  <si>
    <t>Datos de Plantillas y retribuciones de un determinado sector</t>
  </si>
  <si>
    <t>Sector:</t>
  </si>
  <si>
    <t>Transporte regular colectivo de viajeros</t>
  </si>
  <si>
    <t>(2)</t>
  </si>
  <si>
    <t>Número total de efectivos</t>
  </si>
  <si>
    <t>(3)</t>
  </si>
  <si>
    <t>Importe total de Gastos</t>
  </si>
  <si>
    <t>(4)</t>
  </si>
  <si>
    <t>Gastos distribuidos por grupos de personal</t>
  </si>
  <si>
    <t>Grupo de personal</t>
  </si>
  <si>
    <t>Número de efectivos</t>
  </si>
  <si>
    <t>Retribuciones distribuidas por grupos</t>
  </si>
  <si>
    <t>Laboral contrato indefinido</t>
  </si>
  <si>
    <t>Sueldos y salarios</t>
  </si>
  <si>
    <t>Retribución variable</t>
  </si>
  <si>
    <t>Planes de pensiones</t>
  </si>
  <si>
    <t>Otras retribuciones</t>
  </si>
  <si>
    <t>Total retribuciones</t>
  </si>
  <si>
    <t>Laboral duración determinada</t>
  </si>
  <si>
    <t>Órganos de Gobierno</t>
  </si>
  <si>
    <t>Máximos responsables</t>
  </si>
  <si>
    <t>Resto de personal directivo</t>
  </si>
  <si>
    <t>Otro personal</t>
  </si>
  <si>
    <t>Total (5)</t>
  </si>
  <si>
    <t>(5)</t>
  </si>
  <si>
    <t xml:space="preserve">Gastos comunes sin distribuir por grupos </t>
  </si>
  <si>
    <t>Concepto</t>
  </si>
  <si>
    <t>Importe</t>
  </si>
  <si>
    <t>Acción Social</t>
  </si>
  <si>
    <t>Seguridad social</t>
  </si>
  <si>
    <t>Total gastos comunes</t>
  </si>
  <si>
    <t>Notas:</t>
  </si>
  <si>
    <t>(2) Campo de selección para que el usuario seleccione el sector para el que va a introducir/actualizar/consultar información</t>
  </si>
  <si>
    <t>(3) Se corresponde con el "Total nº de efectivos" que aparece en el cuadro (5)</t>
  </si>
  <si>
    <t>(4) Se corresponde con el "Total de retribuciones" que aparece en el cuadro (5) + "Total de gastos comunes" (6)</t>
  </si>
  <si>
    <t>De forma resumida tenemos que nuestras actuaciones para el próximo ejercicio serán: (un detalle de cada una de ellas se encuentra en el documento MEMORIA PRESUPUESTO EJERCICIO ECONOMICO 2024 que acompaña a estas fichas.</t>
  </si>
</sst>
</file>

<file path=xl/styles.xml><?xml version="1.0" encoding="utf-8"?>
<styleSheet xmlns="http://schemas.openxmlformats.org/spreadsheetml/2006/main">
  <numFmts count="3">
    <numFmt numFmtId="43" formatCode="_-* #,##0.00\ _€_-;\-* #,##0.00\ _€_-;_-* &quot;-&quot;??\ _€_-;_-@_-"/>
    <numFmt numFmtId="164" formatCode="#,##0.000"/>
    <numFmt numFmtId="165" formatCode="#,##0.0000"/>
  </numFmts>
  <fonts count="42">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b/>
      <sz val="16"/>
      <color theme="1"/>
      <name val="Calibri"/>
      <family val="2"/>
      <scheme val="minor"/>
    </font>
    <font>
      <b/>
      <sz val="18"/>
      <color theme="1"/>
      <name val="Calibri"/>
      <family val="2"/>
      <scheme val="minor"/>
    </font>
    <font>
      <sz val="8"/>
      <color theme="1"/>
      <name val="Calibri"/>
      <family val="2"/>
      <scheme val="minor"/>
    </font>
    <font>
      <sz val="10"/>
      <color rgb="FF000000"/>
      <name val="Calibri"/>
      <family val="2"/>
      <scheme val="minor"/>
    </font>
    <font>
      <b/>
      <sz val="12"/>
      <color rgb="FF000000"/>
      <name val="Calibri"/>
      <family val="2"/>
      <scheme val="minor"/>
    </font>
    <font>
      <b/>
      <sz val="10"/>
      <color theme="1"/>
      <name val="Calibri"/>
      <family val="2"/>
      <scheme val="minor"/>
    </font>
    <font>
      <b/>
      <sz val="11"/>
      <color indexed="8"/>
      <name val="Calibri"/>
      <family val="2"/>
    </font>
    <font>
      <b/>
      <sz val="10"/>
      <name val="Calibri"/>
      <family val="2"/>
      <scheme val="minor"/>
    </font>
    <font>
      <sz val="10"/>
      <color theme="1"/>
      <name val="Calibri"/>
      <family val="2"/>
      <scheme val="minor"/>
    </font>
    <font>
      <sz val="10"/>
      <name val="Calibri"/>
      <family val="2"/>
      <scheme val="minor"/>
    </font>
    <font>
      <b/>
      <sz val="12"/>
      <name val="Calibri"/>
      <family val="2"/>
      <scheme val="minor"/>
    </font>
    <font>
      <b/>
      <sz val="10.5"/>
      <name val="Calibri"/>
      <family val="2"/>
      <scheme val="minor"/>
    </font>
    <font>
      <b/>
      <sz val="10"/>
      <name val="Calibri"/>
      <family val="2"/>
    </font>
    <font>
      <sz val="12"/>
      <color theme="1"/>
      <name val="Calibri"/>
      <family val="2"/>
      <scheme val="minor"/>
    </font>
    <font>
      <b/>
      <sz val="11"/>
      <color rgb="FFFF0000"/>
      <name val="Calibri"/>
      <family val="2"/>
      <scheme val="minor"/>
    </font>
    <font>
      <b/>
      <sz val="14"/>
      <color rgb="FF000000"/>
      <name val="Calibri"/>
      <family val="2"/>
      <scheme val="minor"/>
    </font>
    <font>
      <b/>
      <sz val="10"/>
      <color rgb="FF000000"/>
      <name val="Calibri"/>
      <family val="2"/>
      <scheme val="minor"/>
    </font>
    <font>
      <sz val="10"/>
      <color theme="0" tint="-0.499984740745262"/>
      <name val="Calibri"/>
      <family val="2"/>
      <scheme val="minor"/>
    </font>
    <font>
      <sz val="9"/>
      <color theme="1"/>
      <name val="Calibri"/>
      <family val="2"/>
      <scheme val="minor"/>
    </font>
    <font>
      <sz val="11"/>
      <name val="Calibri"/>
      <family val="2"/>
      <scheme val="minor"/>
    </font>
    <font>
      <sz val="10"/>
      <color rgb="FFFF0000"/>
      <name val="Calibri"/>
      <family val="2"/>
      <scheme val="minor"/>
    </font>
    <font>
      <b/>
      <sz val="9"/>
      <color theme="1"/>
      <name val="Calibri"/>
      <family val="2"/>
      <scheme val="minor"/>
    </font>
    <font>
      <b/>
      <sz val="8"/>
      <color indexed="8"/>
      <name val="Calibri"/>
      <family val="2"/>
    </font>
    <font>
      <b/>
      <vertAlign val="superscript"/>
      <sz val="12"/>
      <color indexed="8"/>
      <name val="Calibri"/>
      <family val="2"/>
    </font>
    <font>
      <b/>
      <sz val="12"/>
      <color indexed="8"/>
      <name val="Calibri"/>
      <family val="2"/>
    </font>
    <font>
      <b/>
      <i/>
      <sz val="10"/>
      <color theme="1"/>
      <name val="Calibri"/>
      <family val="2"/>
      <scheme val="minor"/>
    </font>
    <font>
      <sz val="12"/>
      <color rgb="FFFF0000"/>
      <name val="Calibri"/>
      <family val="2"/>
      <scheme val="minor"/>
    </font>
    <font>
      <b/>
      <vertAlign val="superscript"/>
      <sz val="10"/>
      <color indexed="8"/>
      <name val="Calibri"/>
      <family val="2"/>
    </font>
    <font>
      <b/>
      <u/>
      <sz val="10"/>
      <color theme="1"/>
      <name val="Calibri"/>
      <family val="2"/>
      <scheme val="minor"/>
    </font>
    <font>
      <sz val="12"/>
      <name val="Calibri"/>
      <family val="2"/>
      <scheme val="minor"/>
    </font>
    <font>
      <sz val="16"/>
      <color theme="1"/>
      <name val="Calibri"/>
      <family val="2"/>
      <scheme val="minor"/>
    </font>
    <font>
      <b/>
      <i/>
      <sz val="11"/>
      <color theme="1"/>
      <name val="Calibri"/>
      <family val="2"/>
      <scheme val="minor"/>
    </font>
    <font>
      <sz val="10"/>
      <name val="MS Sans Serif"/>
      <family val="2"/>
    </font>
    <font>
      <sz val="11"/>
      <color theme="1"/>
      <name val="Arial"/>
      <family val="2"/>
    </font>
    <font>
      <sz val="10"/>
      <name val="Arial"/>
      <family val="2"/>
    </font>
  </fonts>
  <fills count="1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E6E6E6"/>
        <bgColor indexed="64"/>
      </patternFill>
    </fill>
    <fill>
      <patternFill patternType="solid">
        <fgColor rgb="FFD9D9D9"/>
        <bgColor indexed="64"/>
      </patternFill>
    </fill>
    <fill>
      <patternFill patternType="solid">
        <fgColor rgb="FFFFC000"/>
        <bgColor indexed="64"/>
      </patternFill>
    </fill>
    <fill>
      <patternFill patternType="solid">
        <fgColor rgb="FFFFFF99"/>
        <bgColor indexed="64"/>
      </patternFill>
    </fill>
    <fill>
      <patternFill patternType="solid">
        <fgColor theme="0" tint="-0.14999847407452621"/>
        <bgColor indexed="64"/>
      </patternFill>
    </fill>
    <fill>
      <patternFill patternType="solid">
        <fgColor rgb="FFE0E0E0"/>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C0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5" tint="0.79998168889431442"/>
        <bgColor indexed="64"/>
      </patternFill>
    </fill>
  </fills>
  <borders count="6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diagonal/>
    </border>
  </borders>
  <cellStyleXfs count="22">
    <xf numFmtId="0" fontId="0" fillId="0" borderId="0"/>
    <xf numFmtId="9" fontId="1" fillId="0" borderId="0" applyFont="0" applyFill="0" applyBorder="0" applyAlignment="0" applyProtection="0"/>
    <xf numFmtId="38" fontId="39"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0" fontId="40" fillId="0" borderId="0"/>
    <xf numFmtId="0" fontId="41" fillId="0" borderId="0"/>
    <xf numFmtId="0" fontId="40" fillId="0" borderId="0"/>
    <xf numFmtId="0" fontId="41" fillId="0" borderId="0"/>
    <xf numFmtId="0" fontId="20" fillId="0" borderId="0"/>
    <xf numFmtId="0" fontId="41" fillId="0" borderId="0"/>
    <xf numFmtId="0" fontId="41" fillId="0" borderId="0"/>
    <xf numFmtId="0" fontId="41" fillId="0" borderId="0"/>
    <xf numFmtId="0" fontId="41" fillId="0" borderId="0"/>
    <xf numFmtId="0" fontId="1" fillId="0" borderId="0"/>
    <xf numFmtId="0" fontId="1" fillId="0" borderId="0"/>
    <xf numFmtId="0" fontId="1" fillId="0" borderId="0"/>
    <xf numFmtId="0" fontId="39" fillId="0" borderId="0"/>
    <xf numFmtId="0" fontId="1" fillId="0" borderId="0"/>
    <xf numFmtId="0" fontId="1" fillId="0" borderId="0"/>
    <xf numFmtId="0" fontId="39" fillId="0" borderId="0"/>
    <xf numFmtId="9" fontId="40" fillId="0" borderId="0" applyFont="0" applyFill="0" applyBorder="0" applyAlignment="0" applyProtection="0"/>
  </cellStyleXfs>
  <cellXfs count="652">
    <xf numFmtId="0" fontId="0" fillId="0" borderId="0" xfId="0"/>
    <xf numFmtId="0" fontId="0" fillId="2" borderId="0" xfId="0" applyFont="1" applyFill="1" applyAlignment="1">
      <alignment vertical="center"/>
    </xf>
    <xf numFmtId="0" fontId="0" fillId="0" borderId="0" xfId="0" applyFont="1" applyAlignment="1">
      <alignment vertical="center"/>
    </xf>
    <xf numFmtId="0" fontId="6" fillId="3" borderId="6"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10" fillId="0" borderId="16" xfId="0" applyFont="1" applyFill="1" applyBorder="1" applyAlignment="1">
      <alignment horizontal="center" vertical="center"/>
    </xf>
    <xf numFmtId="0" fontId="11" fillId="5" borderId="17" xfId="0" applyNumberFormat="1" applyFont="1" applyFill="1" applyBorder="1" applyAlignment="1">
      <alignment horizontal="center" vertical="center"/>
    </xf>
    <xf numFmtId="0" fontId="11" fillId="5" borderId="18" xfId="0" applyFont="1" applyFill="1" applyBorder="1" applyAlignment="1">
      <alignment horizontal="center" vertical="center" wrapText="1"/>
    </xf>
    <xf numFmtId="0" fontId="0" fillId="0" borderId="0" xfId="0" applyAlignment="1">
      <alignment vertical="center"/>
    </xf>
    <xf numFmtId="4" fontId="12" fillId="0" borderId="17" xfId="0" applyNumberFormat="1" applyFont="1" applyFill="1" applyBorder="1" applyAlignment="1">
      <alignment horizontal="right" vertical="center"/>
    </xf>
    <xf numFmtId="0" fontId="12" fillId="0" borderId="16" xfId="0" applyFont="1" applyFill="1" applyBorder="1" applyAlignment="1">
      <alignment vertical="center" wrapText="1"/>
    </xf>
    <xf numFmtId="4" fontId="14" fillId="0" borderId="17" xfId="0" applyNumberFormat="1" applyFont="1" applyFill="1" applyBorder="1" applyAlignment="1">
      <alignment horizontal="right" vertical="center"/>
    </xf>
    <xf numFmtId="4" fontId="14" fillId="0" borderId="18" xfId="0" applyNumberFormat="1" applyFont="1" applyFill="1" applyBorder="1" applyAlignment="1">
      <alignment horizontal="right" vertical="center"/>
    </xf>
    <xf numFmtId="4" fontId="16" fillId="7" borderId="17" xfId="0" applyNumberFormat="1" applyFont="1" applyFill="1" applyBorder="1" applyAlignment="1">
      <alignment horizontal="right" vertical="center"/>
    </xf>
    <xf numFmtId="0" fontId="15" fillId="7" borderId="16" xfId="0" applyFont="1" applyFill="1" applyBorder="1" applyAlignment="1">
      <alignment horizontal="left" vertical="center" wrapText="1" indent="1"/>
    </xf>
    <xf numFmtId="4" fontId="16" fillId="7" borderId="18" xfId="0" applyNumberFormat="1" applyFont="1" applyFill="1" applyBorder="1" applyAlignment="1">
      <alignment horizontal="right" vertical="center"/>
    </xf>
    <xf numFmtId="4" fontId="16" fillId="7" borderId="25" xfId="0" applyNumberFormat="1" applyFont="1" applyFill="1" applyBorder="1" applyAlignment="1">
      <alignment horizontal="right" vertical="center"/>
    </xf>
    <xf numFmtId="0" fontId="16" fillId="7" borderId="16" xfId="0" applyFont="1" applyFill="1" applyBorder="1" applyAlignment="1">
      <alignment horizontal="left" vertical="center" wrapText="1" indent="1"/>
    </xf>
    <xf numFmtId="0" fontId="14" fillId="0" borderId="16" xfId="0" applyFont="1" applyFill="1" applyBorder="1" applyAlignment="1">
      <alignment vertical="center" wrapText="1"/>
    </xf>
    <xf numFmtId="4" fontId="14" fillId="0" borderId="25" xfId="0" applyNumberFormat="1" applyFont="1" applyFill="1" applyBorder="1" applyAlignment="1">
      <alignment horizontal="right" vertical="center"/>
    </xf>
    <xf numFmtId="0" fontId="16" fillId="7" borderId="16" xfId="0" applyFont="1" applyFill="1" applyBorder="1" applyAlignment="1">
      <alignment horizontal="left" vertical="center" wrapText="1"/>
    </xf>
    <xf numFmtId="0" fontId="14" fillId="2" borderId="16" xfId="0" applyFont="1" applyFill="1" applyBorder="1" applyAlignment="1">
      <alignment vertical="center" wrapText="1"/>
    </xf>
    <xf numFmtId="4" fontId="14" fillId="2" borderId="17" xfId="0" applyNumberFormat="1" applyFont="1" applyFill="1" applyBorder="1" applyAlignment="1">
      <alignment horizontal="right" vertical="center"/>
    </xf>
    <xf numFmtId="4" fontId="14" fillId="2" borderId="18" xfId="0" applyNumberFormat="1" applyFont="1" applyFill="1" applyBorder="1" applyAlignment="1">
      <alignment horizontal="right" vertical="center"/>
    </xf>
    <xf numFmtId="4" fontId="17" fillId="9" borderId="17" xfId="0" applyNumberFormat="1" applyFont="1" applyFill="1" applyBorder="1" applyAlignment="1">
      <alignment horizontal="right" vertical="center"/>
    </xf>
    <xf numFmtId="0" fontId="14" fillId="0" borderId="16" xfId="0" applyFont="1" applyBorder="1" applyAlignment="1">
      <alignment vertical="center" wrapText="1"/>
    </xf>
    <xf numFmtId="4" fontId="14" fillId="10" borderId="17" xfId="0" applyNumberFormat="1" applyFont="1" applyFill="1" applyBorder="1" applyAlignment="1">
      <alignment horizontal="right" vertical="center"/>
    </xf>
    <xf numFmtId="4" fontId="17" fillId="10" borderId="27" xfId="0" applyNumberFormat="1" applyFont="1" applyFill="1" applyBorder="1" applyAlignment="1">
      <alignment horizontal="right" vertical="center"/>
    </xf>
    <xf numFmtId="0" fontId="16" fillId="2" borderId="16" xfId="0" applyFont="1" applyFill="1" applyBorder="1" applyAlignment="1">
      <alignment horizontal="left" vertical="center" wrapText="1"/>
    </xf>
    <xf numFmtId="4" fontId="16" fillId="2" borderId="17" xfId="0" applyNumberFormat="1" applyFont="1" applyFill="1" applyBorder="1" applyAlignment="1">
      <alignment horizontal="right" vertical="center"/>
    </xf>
    <xf numFmtId="4" fontId="16" fillId="2" borderId="18" xfId="0" applyNumberFormat="1" applyFont="1" applyFill="1" applyBorder="1" applyAlignment="1">
      <alignment horizontal="right" vertical="center"/>
    </xf>
    <xf numFmtId="4" fontId="15" fillId="2" borderId="17" xfId="0" applyNumberFormat="1" applyFont="1" applyFill="1" applyBorder="1" applyAlignment="1">
      <alignment horizontal="right" vertical="center"/>
    </xf>
    <xf numFmtId="3" fontId="16" fillId="2" borderId="17" xfId="0" applyNumberFormat="1" applyFont="1" applyFill="1" applyBorder="1" applyAlignment="1">
      <alignment horizontal="right" vertical="center"/>
    </xf>
    <xf numFmtId="4" fontId="16" fillId="0" borderId="17" xfId="0" applyNumberFormat="1" applyFont="1" applyFill="1" applyBorder="1" applyAlignment="1">
      <alignment horizontal="right" vertical="center"/>
    </xf>
    <xf numFmtId="4" fontId="16" fillId="0" borderId="18" xfId="0" applyNumberFormat="1" applyFont="1" applyFill="1" applyBorder="1" applyAlignment="1">
      <alignment horizontal="right" vertical="center"/>
    </xf>
    <xf numFmtId="4" fontId="15" fillId="0" borderId="17" xfId="0" applyNumberFormat="1" applyFont="1" applyFill="1" applyBorder="1" applyAlignment="1">
      <alignment horizontal="right" vertical="center"/>
    </xf>
    <xf numFmtId="0" fontId="16" fillId="9" borderId="16" xfId="0" applyFont="1" applyFill="1" applyBorder="1" applyAlignment="1">
      <alignment horizontal="left" vertical="center" wrapText="1"/>
    </xf>
    <xf numFmtId="4" fontId="16" fillId="9" borderId="17" xfId="0" applyNumberFormat="1" applyFont="1" applyFill="1" applyBorder="1" applyAlignment="1">
      <alignment horizontal="right" vertical="center"/>
    </xf>
    <xf numFmtId="4" fontId="16" fillId="9" borderId="18" xfId="0" applyNumberFormat="1" applyFont="1" applyFill="1" applyBorder="1" applyAlignment="1">
      <alignment horizontal="right" vertical="center"/>
    </xf>
    <xf numFmtId="0" fontId="17" fillId="10" borderId="16" xfId="0" applyFont="1" applyFill="1" applyBorder="1" applyAlignment="1">
      <alignment vertical="center" wrapText="1"/>
    </xf>
    <xf numFmtId="4" fontId="17" fillId="9" borderId="18" xfId="0" applyNumberFormat="1" applyFont="1" applyFill="1" applyBorder="1" applyAlignment="1">
      <alignment horizontal="right" vertical="center"/>
    </xf>
    <xf numFmtId="0" fontId="18" fillId="10" borderId="16" xfId="0" applyFont="1" applyFill="1" applyBorder="1" applyAlignment="1">
      <alignment vertical="center" wrapText="1"/>
    </xf>
    <xf numFmtId="4" fontId="14" fillId="10" borderId="18" xfId="0" applyNumberFormat="1" applyFont="1" applyFill="1" applyBorder="1" applyAlignment="1">
      <alignment horizontal="right" vertical="center"/>
    </xf>
    <xf numFmtId="4" fontId="14" fillId="0" borderId="17" xfId="0" applyNumberFormat="1" applyFont="1" applyBorder="1" applyAlignment="1">
      <alignment horizontal="right" vertical="center"/>
    </xf>
    <xf numFmtId="4" fontId="14" fillId="0" borderId="18" xfId="0" applyNumberFormat="1" applyFont="1" applyBorder="1" applyAlignment="1">
      <alignment horizontal="right" vertical="center"/>
    </xf>
    <xf numFmtId="4" fontId="14" fillId="0" borderId="25" xfId="0" applyNumberFormat="1" applyFont="1" applyBorder="1" applyAlignment="1">
      <alignment horizontal="right" vertical="center"/>
    </xf>
    <xf numFmtId="0" fontId="17" fillId="10" borderId="28" xfId="0" applyFont="1" applyFill="1" applyBorder="1" applyAlignment="1">
      <alignment vertical="center" wrapText="1"/>
    </xf>
    <xf numFmtId="4" fontId="17" fillId="10" borderId="29" xfId="0" applyNumberFormat="1" applyFont="1" applyFill="1" applyBorder="1" applyAlignment="1">
      <alignment horizontal="right" vertical="center"/>
    </xf>
    <xf numFmtId="0" fontId="0" fillId="2" borderId="0" xfId="0" applyFill="1"/>
    <xf numFmtId="0" fontId="3" fillId="0" borderId="31" xfId="0" applyFont="1" applyBorder="1" applyAlignment="1">
      <alignment vertical="center" wrapText="1"/>
    </xf>
    <xf numFmtId="0" fontId="22" fillId="4" borderId="10" xfId="0" applyFont="1" applyFill="1" applyBorder="1" applyAlignment="1">
      <alignment horizontal="center" vertical="center"/>
    </xf>
    <xf numFmtId="0" fontId="11" fillId="5" borderId="24" xfId="0" applyFont="1" applyFill="1" applyBorder="1" applyAlignment="1">
      <alignment horizontal="center" vertical="center"/>
    </xf>
    <xf numFmtId="0" fontId="23" fillId="9" borderId="31" xfId="0" applyFont="1" applyFill="1" applyBorder="1" applyAlignment="1">
      <alignment vertical="center"/>
    </xf>
    <xf numFmtId="4" fontId="23" fillId="9" borderId="25" xfId="0" applyNumberFormat="1" applyFont="1" applyFill="1" applyBorder="1" applyAlignment="1">
      <alignment horizontal="right" vertical="center"/>
    </xf>
    <xf numFmtId="4" fontId="23" fillId="9" borderId="22" xfId="0" applyNumberFormat="1" applyFont="1" applyFill="1" applyBorder="1" applyAlignment="1">
      <alignment horizontal="right" vertical="center"/>
    </xf>
    <xf numFmtId="0" fontId="23" fillId="0" borderId="31" xfId="0" applyFont="1" applyBorder="1" applyAlignment="1">
      <alignment vertical="center"/>
    </xf>
    <xf numFmtId="4" fontId="23" fillId="0" borderId="25" xfId="0" applyNumberFormat="1" applyFont="1" applyBorder="1" applyAlignment="1">
      <alignment horizontal="right" vertical="center"/>
    </xf>
    <xf numFmtId="4" fontId="23" fillId="0" borderId="22" xfId="0" applyNumberFormat="1" applyFont="1" applyBorder="1" applyAlignment="1">
      <alignment horizontal="right" vertical="center"/>
    </xf>
    <xf numFmtId="0" fontId="10" fillId="0" borderId="33" xfId="0" applyFont="1" applyBorder="1" applyAlignment="1">
      <alignment horizontal="left" vertical="center" indent="2"/>
    </xf>
    <xf numFmtId="4" fontId="10" fillId="7" borderId="34" xfId="0" applyNumberFormat="1" applyFont="1" applyFill="1" applyBorder="1" applyAlignment="1">
      <alignment horizontal="right" vertical="center"/>
    </xf>
    <xf numFmtId="4" fontId="10" fillId="7" borderId="35" xfId="0" applyNumberFormat="1" applyFont="1" applyFill="1" applyBorder="1" applyAlignment="1">
      <alignment horizontal="right" vertical="center"/>
    </xf>
    <xf numFmtId="0" fontId="10" fillId="0" borderId="31" xfId="0" applyFont="1" applyBorder="1" applyAlignment="1">
      <alignment horizontal="left" vertical="center" indent="2"/>
    </xf>
    <xf numFmtId="4" fontId="16" fillId="7" borderId="22" xfId="0" applyNumberFormat="1" applyFont="1" applyFill="1" applyBorder="1" applyAlignment="1">
      <alignment horizontal="right" vertical="center"/>
    </xf>
    <xf numFmtId="4" fontId="16" fillId="7" borderId="34" xfId="0" applyNumberFormat="1" applyFont="1" applyFill="1" applyBorder="1" applyAlignment="1">
      <alignment horizontal="right" vertical="center"/>
    </xf>
    <xf numFmtId="4" fontId="16" fillId="7" borderId="35" xfId="0" applyNumberFormat="1" applyFont="1" applyFill="1" applyBorder="1" applyAlignment="1">
      <alignment horizontal="right" vertical="center"/>
    </xf>
    <xf numFmtId="4" fontId="10" fillId="7" borderId="22" xfId="0" applyNumberFormat="1" applyFont="1" applyFill="1" applyBorder="1" applyAlignment="1">
      <alignment horizontal="right" vertical="center"/>
    </xf>
    <xf numFmtId="0" fontId="23" fillId="0" borderId="36" xfId="0" applyFont="1" applyBorder="1" applyAlignment="1">
      <alignment vertical="center"/>
    </xf>
    <xf numFmtId="4" fontId="23" fillId="0" borderId="37" xfId="0" applyNumberFormat="1" applyFont="1" applyBorder="1" applyAlignment="1">
      <alignment horizontal="right" vertical="center"/>
    </xf>
    <xf numFmtId="4" fontId="23" fillId="0" borderId="38" xfId="0" applyNumberFormat="1" applyFont="1" applyBorder="1" applyAlignment="1">
      <alignment horizontal="right" vertical="center"/>
    </xf>
    <xf numFmtId="4" fontId="10" fillId="7" borderId="25" xfId="0" applyNumberFormat="1" applyFont="1" applyFill="1" applyBorder="1" applyAlignment="1">
      <alignment horizontal="right" vertical="center"/>
    </xf>
    <xf numFmtId="0" fontId="10" fillId="0" borderId="13" xfId="0" applyFont="1" applyBorder="1" applyAlignment="1">
      <alignment horizontal="left" vertical="center" indent="2"/>
    </xf>
    <xf numFmtId="4" fontId="10" fillId="7" borderId="39" xfId="0" applyNumberFormat="1" applyFont="1" applyFill="1" applyBorder="1" applyAlignment="1">
      <alignment horizontal="right" vertical="center"/>
    </xf>
    <xf numFmtId="4" fontId="10" fillId="7" borderId="15" xfId="0" applyNumberFormat="1" applyFont="1" applyFill="1" applyBorder="1" applyAlignment="1">
      <alignment horizontal="right" vertical="center"/>
    </xf>
    <xf numFmtId="4" fontId="23" fillId="0" borderId="37" xfId="0" applyNumberFormat="1" applyFont="1" applyFill="1" applyBorder="1" applyAlignment="1">
      <alignment horizontal="right" vertical="center"/>
    </xf>
    <xf numFmtId="4" fontId="23" fillId="0" borderId="38" xfId="0" applyNumberFormat="1" applyFont="1" applyFill="1" applyBorder="1" applyAlignment="1">
      <alignment horizontal="right" vertical="center"/>
    </xf>
    <xf numFmtId="0" fontId="23" fillId="0" borderId="13" xfId="0" applyFont="1" applyBorder="1" applyAlignment="1">
      <alignment vertical="center"/>
    </xf>
    <xf numFmtId="4" fontId="23" fillId="0" borderId="39" xfId="0" applyNumberFormat="1" applyFont="1" applyFill="1" applyBorder="1" applyAlignment="1">
      <alignment horizontal="right" vertical="center"/>
    </xf>
    <xf numFmtId="4" fontId="23" fillId="0" borderId="15" xfId="0" applyNumberFormat="1" applyFont="1" applyFill="1" applyBorder="1" applyAlignment="1">
      <alignment horizontal="right" vertical="center"/>
    </xf>
    <xf numFmtId="4" fontId="15" fillId="0" borderId="37" xfId="0" applyNumberFormat="1" applyFont="1" applyBorder="1" applyAlignment="1">
      <alignment vertical="center"/>
    </xf>
    <xf numFmtId="4" fontId="15" fillId="0" borderId="38" xfId="0" applyNumberFormat="1" applyFont="1" applyBorder="1" applyAlignment="1">
      <alignment vertical="center"/>
    </xf>
    <xf numFmtId="0" fontId="10" fillId="0" borderId="31" xfId="0" applyFont="1" applyBorder="1" applyAlignment="1">
      <alignment horizontal="left" vertical="center" indent="4"/>
    </xf>
    <xf numFmtId="4" fontId="10" fillId="11" borderId="25" xfId="0" applyNumberFormat="1" applyFont="1" applyFill="1" applyBorder="1" applyAlignment="1">
      <alignment horizontal="right" vertical="center"/>
    </xf>
    <xf numFmtId="4" fontId="10" fillId="11" borderId="22" xfId="0" applyNumberFormat="1" applyFont="1" applyFill="1" applyBorder="1" applyAlignment="1">
      <alignment horizontal="right" vertical="center"/>
    </xf>
    <xf numFmtId="0" fontId="23" fillId="0" borderId="33" xfId="0" applyFont="1" applyBorder="1" applyAlignment="1">
      <alignment vertical="center"/>
    </xf>
    <xf numFmtId="4" fontId="23" fillId="0" borderId="34" xfId="0" applyNumberFormat="1" applyFont="1" applyBorder="1" applyAlignment="1">
      <alignment horizontal="right" vertical="center"/>
    </xf>
    <xf numFmtId="4" fontId="23" fillId="0" borderId="35" xfId="0" applyNumberFormat="1" applyFont="1" applyBorder="1" applyAlignment="1">
      <alignment horizontal="right" vertical="center"/>
    </xf>
    <xf numFmtId="4" fontId="14" fillId="0" borderId="22" xfId="0" applyNumberFormat="1" applyFont="1" applyBorder="1" applyAlignment="1">
      <alignment horizontal="right" vertical="center"/>
    </xf>
    <xf numFmtId="4" fontId="14" fillId="0" borderId="22" xfId="0" applyNumberFormat="1" applyFont="1" applyFill="1" applyBorder="1" applyAlignment="1">
      <alignment horizontal="right" vertical="center"/>
    </xf>
    <xf numFmtId="0" fontId="23" fillId="5" borderId="40" xfId="0" applyFont="1" applyFill="1" applyBorder="1" applyAlignment="1">
      <alignment horizontal="center" vertical="center"/>
    </xf>
    <xf numFmtId="4" fontId="23" fillId="5" borderId="30" xfId="0" applyNumberFormat="1" applyFont="1" applyFill="1" applyBorder="1" applyAlignment="1">
      <alignment horizontal="right" vertical="center"/>
    </xf>
    <xf numFmtId="4" fontId="23" fillId="5" borderId="41" xfId="0" applyNumberFormat="1" applyFont="1" applyFill="1" applyBorder="1" applyAlignment="1">
      <alignment horizontal="right" vertical="center"/>
    </xf>
    <xf numFmtId="0" fontId="23" fillId="2" borderId="0" xfId="0" applyFont="1" applyFill="1" applyBorder="1" applyAlignment="1">
      <alignment horizontal="center" vertical="center"/>
    </xf>
    <xf numFmtId="4" fontId="23" fillId="2" borderId="0" xfId="0" applyNumberFormat="1" applyFont="1" applyFill="1" applyBorder="1" applyAlignment="1">
      <alignment horizontal="right" vertical="center"/>
    </xf>
    <xf numFmtId="4" fontId="23" fillId="9" borderId="25" xfId="0" applyNumberFormat="1" applyFont="1" applyFill="1" applyBorder="1" applyAlignment="1">
      <alignment vertical="center"/>
    </xf>
    <xf numFmtId="4" fontId="23" fillId="9" borderId="22" xfId="0" applyNumberFormat="1" applyFont="1" applyFill="1" applyBorder="1" applyAlignment="1">
      <alignment vertical="center"/>
    </xf>
    <xf numFmtId="4" fontId="23" fillId="13" borderId="25" xfId="0" applyNumberFormat="1" applyFont="1" applyFill="1" applyBorder="1" applyAlignment="1">
      <alignment horizontal="right" vertical="center"/>
    </xf>
    <xf numFmtId="4" fontId="23" fillId="13" borderId="22" xfId="0" applyNumberFormat="1" applyFont="1" applyFill="1" applyBorder="1" applyAlignment="1">
      <alignment horizontal="right" vertical="center"/>
    </xf>
    <xf numFmtId="4" fontId="23" fillId="13" borderId="37" xfId="0" applyNumberFormat="1" applyFont="1" applyFill="1" applyBorder="1" applyAlignment="1">
      <alignment horizontal="right" vertical="center"/>
    </xf>
    <xf numFmtId="4" fontId="23" fillId="13" borderId="38" xfId="0" applyNumberFormat="1" applyFont="1" applyFill="1" applyBorder="1" applyAlignment="1">
      <alignment horizontal="right" vertical="center"/>
    </xf>
    <xf numFmtId="4" fontId="23" fillId="13" borderId="39" xfId="0" applyNumberFormat="1" applyFont="1" applyFill="1" applyBorder="1" applyAlignment="1">
      <alignment horizontal="right" vertical="center"/>
    </xf>
    <xf numFmtId="4" fontId="23" fillId="13" borderId="15" xfId="0" applyNumberFormat="1" applyFont="1" applyFill="1" applyBorder="1" applyAlignment="1">
      <alignment horizontal="right" vertical="center"/>
    </xf>
    <xf numFmtId="4" fontId="10" fillId="13" borderId="25" xfId="0" applyNumberFormat="1" applyFont="1" applyFill="1" applyBorder="1" applyAlignment="1">
      <alignment horizontal="right" vertical="center"/>
    </xf>
    <xf numFmtId="4" fontId="10" fillId="13" borderId="22" xfId="0" applyNumberFormat="1" applyFont="1" applyFill="1" applyBorder="1" applyAlignment="1">
      <alignment horizontal="right" vertical="center"/>
    </xf>
    <xf numFmtId="4" fontId="10" fillId="13" borderId="39" xfId="0" applyNumberFormat="1" applyFont="1" applyFill="1" applyBorder="1" applyAlignment="1">
      <alignment horizontal="right" vertical="center"/>
    </xf>
    <xf numFmtId="4" fontId="10" fillId="13" borderId="15" xfId="0" applyNumberFormat="1" applyFont="1" applyFill="1" applyBorder="1" applyAlignment="1">
      <alignment horizontal="right" vertical="center"/>
    </xf>
    <xf numFmtId="4" fontId="10" fillId="13" borderId="34" xfId="0" applyNumberFormat="1" applyFont="1" applyFill="1" applyBorder="1" applyAlignment="1">
      <alignment horizontal="right" vertical="center"/>
    </xf>
    <xf numFmtId="4" fontId="10" fillId="13" borderId="35" xfId="0" applyNumberFormat="1" applyFont="1" applyFill="1" applyBorder="1" applyAlignment="1">
      <alignment horizontal="right" vertical="center"/>
    </xf>
    <xf numFmtId="4" fontId="23" fillId="0" borderId="25" xfId="0" applyNumberFormat="1" applyFont="1" applyFill="1" applyBorder="1" applyAlignment="1">
      <alignment horizontal="right" vertical="center"/>
    </xf>
    <xf numFmtId="4" fontId="23" fillId="0" borderId="22" xfId="0" applyNumberFormat="1" applyFont="1" applyFill="1" applyBorder="1" applyAlignment="1">
      <alignment horizontal="right" vertical="center"/>
    </xf>
    <xf numFmtId="4" fontId="23" fillId="0" borderId="34" xfId="0" applyNumberFormat="1" applyFont="1" applyFill="1" applyBorder="1" applyAlignment="1">
      <alignment horizontal="right" vertical="center"/>
    </xf>
    <xf numFmtId="4" fontId="23" fillId="0" borderId="35" xfId="0" applyNumberFormat="1" applyFont="1" applyFill="1" applyBorder="1" applyAlignment="1">
      <alignment horizontal="right" vertical="center"/>
    </xf>
    <xf numFmtId="0" fontId="22" fillId="5" borderId="40" xfId="0" applyFont="1" applyFill="1" applyBorder="1" applyAlignment="1">
      <alignment horizontal="center" vertical="center"/>
    </xf>
    <xf numFmtId="0" fontId="10" fillId="0" borderId="42" xfId="0" applyFont="1" applyFill="1" applyBorder="1" applyAlignment="1">
      <alignment horizontal="center" vertical="center"/>
    </xf>
    <xf numFmtId="0" fontId="11" fillId="5" borderId="43" xfId="0" applyNumberFormat="1" applyFont="1" applyFill="1" applyBorder="1" applyAlignment="1">
      <alignment horizontal="center" vertical="center"/>
    </xf>
    <xf numFmtId="0" fontId="12" fillId="0" borderId="44" xfId="0" applyFont="1" applyBorder="1" applyAlignment="1">
      <alignment vertical="center"/>
    </xf>
    <xf numFmtId="4" fontId="12" fillId="0" borderId="45" xfId="0" applyNumberFormat="1" applyFont="1" applyBorder="1" applyAlignment="1">
      <alignment vertical="center"/>
    </xf>
    <xf numFmtId="4" fontId="12" fillId="0" borderId="46" xfId="0" applyNumberFormat="1" applyFont="1" applyBorder="1" applyAlignment="1">
      <alignment vertical="center"/>
    </xf>
    <xf numFmtId="0" fontId="12" fillId="0" borderId="16" xfId="0" applyFont="1" applyBorder="1" applyAlignment="1">
      <alignment vertical="center"/>
    </xf>
    <xf numFmtId="4" fontId="12" fillId="0" borderId="17" xfId="0" applyNumberFormat="1" applyFont="1" applyBorder="1" applyAlignment="1">
      <alignment vertical="center"/>
    </xf>
    <xf numFmtId="4" fontId="12" fillId="0" borderId="18" xfId="0" applyNumberFormat="1" applyFont="1" applyBorder="1" applyAlignment="1">
      <alignment vertical="center"/>
    </xf>
    <xf numFmtId="0" fontId="15" fillId="0" borderId="16" xfId="0" applyFont="1" applyBorder="1" applyAlignment="1">
      <alignment vertical="center"/>
    </xf>
    <xf numFmtId="4" fontId="15" fillId="0" borderId="17" xfId="0" applyNumberFormat="1" applyFont="1" applyBorder="1" applyAlignment="1">
      <alignment vertical="center"/>
    </xf>
    <xf numFmtId="4" fontId="15" fillId="0" borderId="18" xfId="0" applyNumberFormat="1" applyFont="1" applyBorder="1" applyAlignment="1">
      <alignment vertical="center"/>
    </xf>
    <xf numFmtId="0" fontId="24" fillId="0" borderId="16" xfId="0" applyFont="1" applyBorder="1" applyAlignment="1">
      <alignment vertical="center"/>
    </xf>
    <xf numFmtId="4" fontId="24" fillId="8" borderId="17" xfId="0" applyNumberFormat="1" applyFont="1" applyFill="1" applyBorder="1" applyAlignment="1">
      <alignment vertical="center"/>
    </xf>
    <xf numFmtId="4" fontId="24" fillId="8" borderId="18" xfId="0" applyNumberFormat="1" applyFont="1" applyFill="1" applyBorder="1" applyAlignment="1">
      <alignment vertical="center"/>
    </xf>
    <xf numFmtId="0" fontId="15" fillId="0" borderId="16" xfId="0" applyFont="1" applyFill="1" applyBorder="1" applyAlignment="1">
      <alignment vertical="center"/>
    </xf>
    <xf numFmtId="0" fontId="24" fillId="0" borderId="16" xfId="0" applyFont="1" applyFill="1" applyBorder="1" applyAlignment="1">
      <alignment vertical="center"/>
    </xf>
    <xf numFmtId="4" fontId="15" fillId="2" borderId="17" xfId="0" applyNumberFormat="1" applyFont="1" applyFill="1" applyBorder="1" applyAlignment="1">
      <alignment vertical="center"/>
    </xf>
    <xf numFmtId="4" fontId="15" fillId="2" borderId="18" xfId="0" applyNumberFormat="1" applyFont="1" applyFill="1" applyBorder="1" applyAlignment="1">
      <alignment vertical="center"/>
    </xf>
    <xf numFmtId="4" fontId="12" fillId="2" borderId="17" xfId="0" applyNumberFormat="1" applyFont="1" applyFill="1" applyBorder="1" applyAlignment="1">
      <alignment vertical="center"/>
    </xf>
    <xf numFmtId="4" fontId="12" fillId="2" borderId="18" xfId="0" applyNumberFormat="1" applyFont="1" applyFill="1" applyBorder="1" applyAlignment="1">
      <alignment vertical="center"/>
    </xf>
    <xf numFmtId="4" fontId="16" fillId="2" borderId="18" xfId="0" applyNumberFormat="1" applyFont="1" applyFill="1" applyBorder="1" applyAlignment="1">
      <alignment vertical="center"/>
    </xf>
    <xf numFmtId="4" fontId="15" fillId="8" borderId="17" xfId="0" applyNumberFormat="1" applyFont="1" applyFill="1" applyBorder="1" applyAlignment="1">
      <alignment vertical="center"/>
    </xf>
    <xf numFmtId="4" fontId="15" fillId="8" borderId="18" xfId="0" applyNumberFormat="1" applyFont="1" applyFill="1" applyBorder="1" applyAlignment="1">
      <alignment vertical="center"/>
    </xf>
    <xf numFmtId="4" fontId="15" fillId="0" borderId="17" xfId="0" applyNumberFormat="1" applyFont="1" applyFill="1" applyBorder="1" applyAlignment="1">
      <alignment vertical="center"/>
    </xf>
    <xf numFmtId="4" fontId="15" fillId="0" borderId="18" xfId="0" applyNumberFormat="1" applyFont="1" applyFill="1" applyBorder="1" applyAlignment="1">
      <alignment vertical="center"/>
    </xf>
    <xf numFmtId="0" fontId="24" fillId="0" borderId="28" xfId="0" applyFont="1" applyFill="1" applyBorder="1" applyAlignment="1">
      <alignment vertical="center"/>
    </xf>
    <xf numFmtId="4" fontId="15" fillId="8" borderId="27" xfId="0" applyNumberFormat="1" applyFont="1" applyFill="1" applyBorder="1" applyAlignment="1">
      <alignment vertical="center"/>
    </xf>
    <xf numFmtId="4" fontId="15" fillId="8" borderId="29" xfId="0" applyNumberFormat="1" applyFont="1" applyFill="1" applyBorder="1" applyAlignment="1">
      <alignment vertical="center"/>
    </xf>
    <xf numFmtId="0" fontId="12" fillId="14" borderId="42" xfId="0" applyFont="1" applyFill="1" applyBorder="1" applyAlignment="1">
      <alignment vertical="center"/>
    </xf>
    <xf numFmtId="4" fontId="12" fillId="14" borderId="43" xfId="0" applyNumberFormat="1" applyFont="1" applyFill="1" applyBorder="1" applyAlignment="1">
      <alignment vertical="center"/>
    </xf>
    <xf numFmtId="4" fontId="12" fillId="14" borderId="47" xfId="0" applyNumberFormat="1" applyFont="1" applyFill="1" applyBorder="1" applyAlignment="1">
      <alignment vertical="center"/>
    </xf>
    <xf numFmtId="0" fontId="12" fillId="15" borderId="44" xfId="0" applyFont="1" applyFill="1" applyBorder="1" applyAlignment="1">
      <alignment vertical="center"/>
    </xf>
    <xf numFmtId="0" fontId="12" fillId="15" borderId="45" xfId="0" applyFont="1" applyFill="1" applyBorder="1" applyAlignment="1">
      <alignment vertical="center"/>
    </xf>
    <xf numFmtId="0" fontId="12" fillId="15" borderId="46" xfId="0" applyFont="1" applyFill="1" applyBorder="1" applyAlignment="1">
      <alignment vertical="center"/>
    </xf>
    <xf numFmtId="0" fontId="16" fillId="2" borderId="16" xfId="0" applyFont="1" applyFill="1" applyBorder="1" applyAlignment="1">
      <alignment vertical="center"/>
    </xf>
    <xf numFmtId="4" fontId="16" fillId="2" borderId="17" xfId="0" applyNumberFormat="1" applyFont="1" applyFill="1" applyBorder="1" applyAlignment="1">
      <alignment vertical="center"/>
    </xf>
    <xf numFmtId="0" fontId="24" fillId="0" borderId="19" xfId="0" applyFont="1" applyFill="1" applyBorder="1" applyAlignment="1">
      <alignment vertical="center"/>
    </xf>
    <xf numFmtId="4" fontId="15" fillId="8" borderId="20" xfId="0" applyNumberFormat="1" applyFont="1" applyFill="1" applyBorder="1" applyAlignment="1">
      <alignment vertical="center"/>
    </xf>
    <xf numFmtId="4" fontId="15" fillId="8" borderId="21" xfId="0" applyNumberFormat="1" applyFont="1" applyFill="1" applyBorder="1" applyAlignment="1">
      <alignment vertical="center"/>
    </xf>
    <xf numFmtId="0" fontId="12" fillId="0" borderId="16" xfId="0" applyFont="1" applyFill="1" applyBorder="1" applyAlignment="1">
      <alignment vertical="center"/>
    </xf>
    <xf numFmtId="4" fontId="14" fillId="2" borderId="18" xfId="0" applyNumberFormat="1" applyFont="1" applyFill="1" applyBorder="1" applyAlignment="1">
      <alignment vertical="center"/>
    </xf>
    <xf numFmtId="4" fontId="16" fillId="8" borderId="18" xfId="0" applyNumberFormat="1" applyFont="1" applyFill="1" applyBorder="1" applyAlignment="1">
      <alignment vertical="center"/>
    </xf>
    <xf numFmtId="0" fontId="12" fillId="0" borderId="16" xfId="0" applyFont="1" applyBorder="1" applyAlignment="1">
      <alignment vertical="center" wrapText="1"/>
    </xf>
    <xf numFmtId="0" fontId="24" fillId="0" borderId="19" xfId="0" applyFont="1" applyBorder="1" applyAlignment="1">
      <alignment vertical="center"/>
    </xf>
    <xf numFmtId="2" fontId="12" fillId="8" borderId="45" xfId="0" applyNumberFormat="1" applyFont="1" applyFill="1" applyBorder="1" applyAlignment="1">
      <alignment vertical="center"/>
    </xf>
    <xf numFmtId="2" fontId="12" fillId="8" borderId="46" xfId="0" applyNumberFormat="1" applyFont="1" applyFill="1" applyBorder="1" applyAlignment="1">
      <alignment vertical="center"/>
    </xf>
    <xf numFmtId="0" fontId="12" fillId="9" borderId="16" xfId="0" applyFont="1" applyFill="1" applyBorder="1" applyAlignment="1">
      <alignment vertical="center" wrapText="1"/>
    </xf>
    <xf numFmtId="4" fontId="15" fillId="9" borderId="17" xfId="0" applyNumberFormat="1" applyFont="1" applyFill="1" applyBorder="1" applyAlignment="1">
      <alignment vertical="center"/>
    </xf>
    <xf numFmtId="4" fontId="15" fillId="9" borderId="18" xfId="0" applyNumberFormat="1" applyFont="1" applyFill="1" applyBorder="1" applyAlignment="1">
      <alignment vertical="center"/>
    </xf>
    <xf numFmtId="0" fontId="15" fillId="0" borderId="28" xfId="0" applyFont="1" applyBorder="1" applyAlignment="1">
      <alignment vertical="center"/>
    </xf>
    <xf numFmtId="4" fontId="15" fillId="0" borderId="27" xfId="0" applyNumberFormat="1" applyFont="1" applyBorder="1" applyAlignment="1">
      <alignment vertical="center"/>
    </xf>
    <xf numFmtId="4" fontId="15" fillId="0" borderId="29" xfId="0" applyNumberFormat="1" applyFont="1" applyBorder="1" applyAlignment="1">
      <alignment vertical="center"/>
    </xf>
    <xf numFmtId="0" fontId="15" fillId="2" borderId="0" xfId="0" applyFont="1" applyFill="1"/>
    <xf numFmtId="0" fontId="3" fillId="0" borderId="4" xfId="0" applyFont="1" applyBorder="1" applyAlignment="1">
      <alignment horizontal="center" vertical="center" wrapText="1"/>
    </xf>
    <xf numFmtId="0" fontId="12" fillId="5" borderId="16" xfId="0" applyFont="1" applyFill="1" applyBorder="1" applyAlignment="1">
      <alignment horizontal="center" vertical="center"/>
    </xf>
    <xf numFmtId="0" fontId="12" fillId="5" borderId="17" xfId="0" applyFont="1" applyFill="1" applyBorder="1" applyAlignment="1">
      <alignment horizontal="left" vertical="center"/>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5" fillId="0" borderId="16" xfId="0" applyFont="1" applyBorder="1" applyAlignment="1">
      <alignment horizontal="center" vertical="center"/>
    </xf>
    <xf numFmtId="0" fontId="15" fillId="2" borderId="17" xfId="0" applyFont="1" applyFill="1" applyBorder="1" applyAlignment="1">
      <alignment horizontal="left" vertical="center" wrapText="1"/>
    </xf>
    <xf numFmtId="0" fontId="26" fillId="2" borderId="17" xfId="0" applyFont="1" applyFill="1" applyBorder="1" applyAlignment="1">
      <alignment horizontal="center" vertical="center"/>
    </xf>
    <xf numFmtId="4" fontId="26" fillId="0" borderId="17" xfId="0" applyNumberFormat="1" applyFont="1" applyBorder="1" applyAlignment="1">
      <alignment horizontal="right" vertical="center"/>
    </xf>
    <xf numFmtId="4" fontId="26" fillId="0" borderId="17" xfId="0" applyNumberFormat="1" applyFont="1" applyBorder="1" applyAlignment="1">
      <alignment vertical="center"/>
    </xf>
    <xf numFmtId="4" fontId="0" fillId="0" borderId="17" xfId="0" applyNumberFormat="1" applyFont="1" applyBorder="1" applyAlignment="1">
      <alignment vertical="center"/>
    </xf>
    <xf numFmtId="4" fontId="0" fillId="0" borderId="18" xfId="0" applyNumberFormat="1" applyFont="1" applyBorder="1" applyAlignment="1">
      <alignment vertical="center"/>
    </xf>
    <xf numFmtId="0" fontId="15" fillId="16" borderId="17" xfId="0" applyFont="1" applyFill="1" applyBorder="1" applyAlignment="1">
      <alignment horizontal="left" vertical="center" wrapText="1"/>
    </xf>
    <xf numFmtId="4" fontId="2" fillId="0" borderId="17" xfId="0" applyNumberFormat="1" applyFont="1" applyBorder="1" applyAlignment="1">
      <alignment vertical="center"/>
    </xf>
    <xf numFmtId="0" fontId="16" fillId="2" borderId="17" xfId="0" applyFont="1" applyFill="1" applyBorder="1" applyAlignment="1">
      <alignment horizontal="left" vertical="center" wrapText="1"/>
    </xf>
    <xf numFmtId="4" fontId="0" fillId="2" borderId="17" xfId="0" applyNumberFormat="1" applyFont="1" applyFill="1" applyBorder="1" applyAlignment="1">
      <alignment vertical="center"/>
    </xf>
    <xf numFmtId="4" fontId="2" fillId="2" borderId="17" xfId="0" applyNumberFormat="1" applyFont="1" applyFill="1" applyBorder="1" applyAlignment="1">
      <alignment vertical="center"/>
    </xf>
    <xf numFmtId="0" fontId="15" fillId="8" borderId="50" xfId="0" applyFont="1" applyFill="1" applyBorder="1"/>
    <xf numFmtId="0" fontId="15" fillId="8" borderId="0" xfId="0" applyFont="1" applyFill="1" applyBorder="1"/>
    <xf numFmtId="0" fontId="15" fillId="0" borderId="17" xfId="0" applyFont="1" applyBorder="1" applyAlignment="1">
      <alignment horizontal="left" vertical="center" wrapText="1"/>
    </xf>
    <xf numFmtId="4" fontId="0" fillId="0" borderId="20" xfId="0" applyNumberFormat="1" applyFont="1" applyBorder="1" applyAlignment="1">
      <alignment vertical="center"/>
    </xf>
    <xf numFmtId="4" fontId="0" fillId="0" borderId="21" xfId="0" applyNumberFormat="1" applyFont="1" applyBorder="1" applyAlignment="1">
      <alignment vertical="center"/>
    </xf>
    <xf numFmtId="0" fontId="15" fillId="0" borderId="28" xfId="0" applyFont="1" applyBorder="1" applyAlignment="1">
      <alignment horizontal="center" vertical="center"/>
    </xf>
    <xf numFmtId="0" fontId="3" fillId="0" borderId="27" xfId="0" applyFont="1" applyBorder="1" applyAlignment="1">
      <alignment horizontal="left" vertical="center"/>
    </xf>
    <xf numFmtId="0" fontId="0" fillId="0" borderId="27" xfId="0" applyFont="1" applyBorder="1" applyAlignment="1">
      <alignment horizontal="center" vertical="center"/>
    </xf>
    <xf numFmtId="4" fontId="3" fillId="0" borderId="27" xfId="0" applyNumberFormat="1" applyFont="1" applyBorder="1" applyAlignment="1">
      <alignment vertical="center"/>
    </xf>
    <xf numFmtId="4" fontId="3" fillId="0" borderId="29" xfId="0" applyNumberFormat="1" applyFont="1" applyBorder="1" applyAlignment="1">
      <alignment vertical="center"/>
    </xf>
    <xf numFmtId="0" fontId="15" fillId="2" borderId="33" xfId="0" applyFont="1" applyFill="1" applyBorder="1" applyAlignment="1">
      <alignment horizontal="left" vertical="center"/>
    </xf>
    <xf numFmtId="0" fontId="12" fillId="2" borderId="0" xfId="0" applyFont="1" applyFill="1" applyBorder="1" applyAlignment="1">
      <alignment horizontal="left" vertical="center"/>
    </xf>
    <xf numFmtId="0" fontId="15" fillId="2" borderId="0" xfId="0" applyFont="1" applyFill="1" applyBorder="1" applyAlignment="1">
      <alignment horizontal="center" vertical="center"/>
    </xf>
    <xf numFmtId="4" fontId="12" fillId="2" borderId="0" xfId="0" applyNumberFormat="1" applyFont="1" applyFill="1" applyBorder="1" applyAlignment="1">
      <alignment vertical="center"/>
    </xf>
    <xf numFmtId="4" fontId="12" fillId="2" borderId="35" xfId="0" applyNumberFormat="1" applyFont="1" applyFill="1" applyBorder="1" applyAlignment="1">
      <alignment vertical="center"/>
    </xf>
    <xf numFmtId="0" fontId="15" fillId="2" borderId="33" xfId="0" applyFont="1" applyFill="1" applyBorder="1" applyAlignment="1">
      <alignment horizontal="center" vertical="center"/>
    </xf>
    <xf numFmtId="4" fontId="15" fillId="0" borderId="25" xfId="0" applyNumberFormat="1" applyFont="1" applyBorder="1" applyAlignment="1">
      <alignment vertical="center"/>
    </xf>
    <xf numFmtId="0" fontId="5" fillId="3" borderId="48" xfId="0" applyFont="1" applyFill="1" applyBorder="1" applyAlignment="1">
      <alignment horizontal="center" wrapText="1"/>
    </xf>
    <xf numFmtId="0" fontId="6" fillId="3" borderId="6" xfId="0" applyFont="1" applyFill="1" applyBorder="1" applyAlignment="1">
      <alignment horizontal="center" wrapText="1"/>
    </xf>
    <xf numFmtId="0" fontId="7" fillId="3" borderId="3" xfId="0" applyFont="1" applyFill="1" applyBorder="1" applyAlignment="1">
      <alignment horizontal="center" vertical="center" wrapText="1"/>
    </xf>
    <xf numFmtId="0" fontId="0" fillId="0" borderId="0" xfId="0" applyFont="1" applyBorder="1"/>
    <xf numFmtId="0" fontId="3" fillId="0" borderId="48" xfId="0" applyFont="1" applyBorder="1" applyAlignment="1">
      <alignment horizontal="center" vertical="center" wrapText="1"/>
    </xf>
    <xf numFmtId="0" fontId="3" fillId="0" borderId="3" xfId="0" applyFont="1" applyBorder="1" applyAlignment="1">
      <alignment horizontal="center" vertical="center" wrapText="1"/>
    </xf>
    <xf numFmtId="0" fontId="12" fillId="9" borderId="17" xfId="0" applyFont="1" applyFill="1" applyBorder="1" applyAlignment="1">
      <alignment horizontal="center" vertical="center" wrapText="1"/>
    </xf>
    <xf numFmtId="0" fontId="12" fillId="9" borderId="50"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6" fillId="2" borderId="17" xfId="0" applyFont="1" applyFill="1" applyBorder="1" applyAlignment="1">
      <alignment horizontal="center" vertical="center"/>
    </xf>
    <xf numFmtId="4" fontId="15" fillId="3" borderId="17" xfId="0" applyNumberFormat="1" applyFont="1" applyFill="1" applyBorder="1" applyAlignment="1">
      <alignment horizontal="right" vertical="center"/>
    </xf>
    <xf numFmtId="4" fontId="15" fillId="0" borderId="17" xfId="0" applyNumberFormat="1" applyFont="1" applyBorder="1" applyAlignment="1">
      <alignment horizontal="right" vertical="center"/>
    </xf>
    <xf numFmtId="4" fontId="15" fillId="2" borderId="50" xfId="0" applyNumberFormat="1" applyFont="1" applyFill="1" applyBorder="1" applyAlignment="1">
      <alignment horizontal="right" vertical="center"/>
    </xf>
    <xf numFmtId="4" fontId="15" fillId="2" borderId="18" xfId="0" applyNumberFormat="1" applyFont="1" applyFill="1" applyBorder="1" applyAlignment="1">
      <alignment horizontal="right" vertical="center"/>
    </xf>
    <xf numFmtId="4" fontId="27" fillId="2" borderId="17" xfId="0" applyNumberFormat="1" applyFont="1" applyFill="1" applyBorder="1" applyAlignment="1">
      <alignment horizontal="right" vertical="center"/>
    </xf>
    <xf numFmtId="4" fontId="27" fillId="2" borderId="17" xfId="0" applyNumberFormat="1" applyFont="1" applyFill="1" applyBorder="1" applyAlignment="1">
      <alignment vertical="center"/>
    </xf>
    <xf numFmtId="4" fontId="15" fillId="0" borderId="50" xfId="0" applyNumberFormat="1" applyFont="1" applyBorder="1" applyAlignment="1">
      <alignment horizontal="right" vertical="center"/>
    </xf>
    <xf numFmtId="4" fontId="15" fillId="0" borderId="18" xfId="0" applyNumberFormat="1" applyFont="1" applyBorder="1" applyAlignment="1">
      <alignment horizontal="right" vertical="center"/>
    </xf>
    <xf numFmtId="0" fontId="15" fillId="8" borderId="17" xfId="0" applyFont="1" applyFill="1" applyBorder="1" applyAlignment="1">
      <alignment horizontal="left" vertical="center" wrapText="1"/>
    </xf>
    <xf numFmtId="0" fontId="15" fillId="8" borderId="17" xfId="0" applyFont="1" applyFill="1" applyBorder="1" applyAlignment="1">
      <alignment horizontal="center"/>
    </xf>
    <xf numFmtId="0" fontId="16" fillId="8" borderId="17" xfId="0" applyFont="1" applyFill="1" applyBorder="1" applyAlignment="1">
      <alignment horizontal="center" vertical="center"/>
    </xf>
    <xf numFmtId="0" fontId="16" fillId="8" borderId="16" xfId="0" applyFont="1" applyFill="1" applyBorder="1" applyAlignment="1">
      <alignment horizontal="center" vertical="center"/>
    </xf>
    <xf numFmtId="0" fontId="16" fillId="2" borderId="16" xfId="0" applyFont="1" applyFill="1" applyBorder="1" applyAlignment="1">
      <alignment horizontal="center" vertical="center"/>
    </xf>
    <xf numFmtId="0" fontId="3" fillId="0" borderId="17" xfId="0" applyFont="1" applyBorder="1" applyAlignment="1">
      <alignment horizontal="left" vertical="center"/>
    </xf>
    <xf numFmtId="4" fontId="12" fillId="3" borderId="17" xfId="0" applyNumberFormat="1" applyFont="1" applyFill="1" applyBorder="1" applyAlignment="1">
      <alignment horizontal="right" vertical="center"/>
    </xf>
    <xf numFmtId="4" fontId="14" fillId="3" borderId="17" xfId="0" applyNumberFormat="1" applyFont="1" applyFill="1" applyBorder="1" applyAlignment="1">
      <alignment horizontal="right" vertical="center"/>
    </xf>
    <xf numFmtId="0" fontId="0" fillId="0" borderId="7" xfId="0" applyFont="1" applyBorder="1"/>
    <xf numFmtId="0" fontId="0" fillId="0" borderId="8" xfId="0" applyFont="1" applyBorder="1"/>
    <xf numFmtId="0" fontId="0" fillId="0" borderId="49" xfId="0" applyFont="1" applyBorder="1"/>
    <xf numFmtId="0" fontId="6" fillId="3" borderId="17" xfId="0" applyFont="1" applyFill="1" applyBorder="1" applyAlignment="1">
      <alignment horizontal="center" wrapText="1"/>
    </xf>
    <xf numFmtId="0" fontId="7" fillId="3" borderId="17" xfId="0" applyFont="1" applyFill="1" applyBorder="1" applyAlignment="1">
      <alignment horizontal="center" vertical="center" wrapText="1"/>
    </xf>
    <xf numFmtId="0" fontId="31" fillId="5" borderId="17" xfId="0" applyFont="1" applyFill="1" applyBorder="1" applyAlignment="1">
      <alignment horizontal="center" vertical="center" wrapText="1"/>
    </xf>
    <xf numFmtId="0" fontId="12" fillId="9" borderId="17" xfId="0" applyFont="1" applyFill="1" applyBorder="1" applyAlignment="1">
      <alignment horizontal="left" vertical="center"/>
    </xf>
    <xf numFmtId="3" fontId="12" fillId="9" borderId="17" xfId="0" applyNumberFormat="1" applyFont="1" applyFill="1" applyBorder="1" applyAlignment="1">
      <alignment horizontal="right" vertical="center"/>
    </xf>
    <xf numFmtId="0" fontId="15" fillId="0" borderId="17" xfId="0" applyFont="1" applyBorder="1" applyAlignment="1">
      <alignment horizontal="left" vertical="center" indent="1"/>
    </xf>
    <xf numFmtId="3" fontId="15" fillId="2" borderId="17" xfId="0" applyNumberFormat="1" applyFont="1" applyFill="1" applyBorder="1" applyAlignment="1">
      <alignment horizontal="right" vertical="center"/>
    </xf>
    <xf numFmtId="0" fontId="15" fillId="0" borderId="17" xfId="0" applyFont="1" applyBorder="1" applyAlignment="1">
      <alignment horizontal="left" vertical="center" indent="2"/>
    </xf>
    <xf numFmtId="10" fontId="15" fillId="0" borderId="17" xfId="1" applyNumberFormat="1" applyFont="1" applyFill="1" applyBorder="1" applyAlignment="1">
      <alignment horizontal="right" vertical="center"/>
    </xf>
    <xf numFmtId="4" fontId="12" fillId="9" borderId="17" xfId="0" applyNumberFormat="1" applyFont="1" applyFill="1" applyBorder="1" applyAlignment="1">
      <alignment horizontal="right" vertical="center"/>
    </xf>
    <xf numFmtId="0" fontId="15" fillId="0" borderId="17" xfId="0" applyFont="1" applyFill="1" applyBorder="1" applyAlignment="1">
      <alignment horizontal="left" vertical="center" indent="1"/>
    </xf>
    <xf numFmtId="3" fontId="15" fillId="0" borderId="17" xfId="0" applyNumberFormat="1" applyFont="1" applyFill="1" applyBorder="1" applyAlignment="1">
      <alignment horizontal="right" vertical="center"/>
    </xf>
    <xf numFmtId="164" fontId="12" fillId="9" borderId="17" xfId="0" applyNumberFormat="1" applyFont="1" applyFill="1" applyBorder="1" applyAlignment="1">
      <alignment horizontal="right" vertical="center"/>
    </xf>
    <xf numFmtId="164" fontId="15" fillId="0" borderId="17" xfId="0" applyNumberFormat="1" applyFont="1" applyFill="1" applyBorder="1" applyAlignment="1">
      <alignment horizontal="right" vertical="center"/>
    </xf>
    <xf numFmtId="4" fontId="12" fillId="9" borderId="17" xfId="0" applyNumberFormat="1" applyFont="1" applyFill="1" applyBorder="1" applyAlignment="1">
      <alignment horizontal="left" vertical="center"/>
    </xf>
    <xf numFmtId="0" fontId="12" fillId="9" borderId="17" xfId="0" applyFont="1" applyFill="1" applyBorder="1" applyAlignment="1">
      <alignment horizontal="left" vertical="center" indent="2"/>
    </xf>
    <xf numFmtId="0" fontId="15" fillId="0" borderId="17" xfId="0" applyFont="1" applyBorder="1" applyAlignment="1">
      <alignment horizontal="left" vertical="center" indent="4"/>
    </xf>
    <xf numFmtId="0" fontId="15" fillId="0" borderId="17" xfId="0" applyFont="1" applyBorder="1" applyAlignment="1">
      <alignment horizontal="left" vertical="center" wrapText="1" indent="4"/>
    </xf>
    <xf numFmtId="0" fontId="15" fillId="0" borderId="17" xfId="0" applyFont="1" applyBorder="1" applyAlignment="1">
      <alignment horizontal="left" vertical="center"/>
    </xf>
    <xf numFmtId="165" fontId="12" fillId="9" borderId="17" xfId="0" applyNumberFormat="1" applyFont="1" applyFill="1" applyBorder="1" applyAlignment="1">
      <alignment horizontal="right" vertical="center"/>
    </xf>
    <xf numFmtId="165" fontId="15" fillId="0" borderId="17" xfId="0" applyNumberFormat="1" applyFont="1" applyFill="1" applyBorder="1" applyAlignment="1">
      <alignment horizontal="right" vertical="center"/>
    </xf>
    <xf numFmtId="0" fontId="5" fillId="5" borderId="17" xfId="0" applyFont="1" applyFill="1" applyBorder="1" applyAlignment="1">
      <alignment horizontal="center" vertical="center"/>
    </xf>
    <xf numFmtId="0" fontId="11" fillId="5" borderId="17" xfId="0" applyFont="1" applyFill="1" applyBorder="1" applyAlignment="1">
      <alignment horizontal="center" vertical="center" wrapText="1"/>
    </xf>
    <xf numFmtId="0" fontId="15" fillId="0" borderId="17" xfId="0" applyFont="1" applyFill="1" applyBorder="1" applyAlignment="1">
      <alignment horizontal="left" vertical="center"/>
    </xf>
    <xf numFmtId="0" fontId="12" fillId="0" borderId="17" xfId="0" applyFont="1" applyFill="1" applyBorder="1" applyAlignment="1">
      <alignment horizontal="left" vertical="center"/>
    </xf>
    <xf numFmtId="0" fontId="5" fillId="2" borderId="17" xfId="0" applyFont="1" applyFill="1" applyBorder="1" applyAlignment="1">
      <alignment horizontal="left" vertical="center"/>
    </xf>
    <xf numFmtId="3" fontId="12" fillId="2" borderId="17" xfId="0" applyNumberFormat="1" applyFont="1" applyFill="1" applyBorder="1" applyAlignment="1">
      <alignment horizontal="right" vertical="center"/>
    </xf>
    <xf numFmtId="0" fontId="15" fillId="2" borderId="17" xfId="0" applyFont="1" applyFill="1" applyBorder="1" applyAlignment="1">
      <alignment horizontal="left" vertical="center"/>
    </xf>
    <xf numFmtId="0" fontId="15" fillId="2" borderId="17" xfId="0" applyFont="1" applyFill="1" applyBorder="1" applyAlignment="1">
      <alignment horizontal="left" vertical="center" indent="2"/>
    </xf>
    <xf numFmtId="0" fontId="3" fillId="0" borderId="17" xfId="0" applyFont="1" applyBorder="1" applyAlignment="1">
      <alignment horizontal="center" vertical="center" wrapText="1"/>
    </xf>
    <xf numFmtId="0" fontId="3" fillId="0" borderId="17" xfId="0" applyFont="1" applyBorder="1" applyAlignment="1">
      <alignment vertical="center" wrapText="1"/>
    </xf>
    <xf numFmtId="0" fontId="12" fillId="9" borderId="17" xfId="0" applyFont="1" applyFill="1" applyBorder="1" applyAlignment="1">
      <alignment horizontal="center" vertical="center"/>
    </xf>
    <xf numFmtId="0" fontId="15" fillId="0" borderId="17" xfId="0" applyFont="1" applyBorder="1" applyAlignment="1">
      <alignment vertical="center"/>
    </xf>
    <xf numFmtId="0" fontId="12" fillId="0" borderId="17" xfId="0" applyFont="1" applyBorder="1" applyAlignment="1">
      <alignment vertical="center"/>
    </xf>
    <xf numFmtId="0" fontId="15" fillId="0" borderId="17" xfId="0" applyFont="1" applyBorder="1" applyAlignment="1">
      <alignment horizontal="left" vertical="center" wrapText="1" indent="1"/>
    </xf>
    <xf numFmtId="0" fontId="16" fillId="0" borderId="17" xfId="0" applyFont="1" applyBorder="1" applyAlignment="1">
      <alignment horizontal="left" vertical="center" wrapText="1" indent="1"/>
    </xf>
    <xf numFmtId="4" fontId="16" fillId="3" borderId="17" xfId="0" applyNumberFormat="1" applyFont="1" applyFill="1" applyBorder="1" applyAlignment="1">
      <alignment horizontal="right" vertical="center"/>
    </xf>
    <xf numFmtId="0" fontId="0" fillId="0" borderId="17" xfId="0" applyFont="1" applyBorder="1"/>
    <xf numFmtId="0" fontId="12" fillId="3" borderId="53" xfId="0" applyFont="1" applyFill="1" applyBorder="1" applyAlignment="1">
      <alignment vertical="top"/>
    </xf>
    <xf numFmtId="0" fontId="15" fillId="3" borderId="14" xfId="0" applyFont="1" applyFill="1" applyBorder="1" applyAlignment="1">
      <alignment vertical="top"/>
    </xf>
    <xf numFmtId="0" fontId="15" fillId="3" borderId="54" xfId="0" applyFont="1" applyFill="1" applyBorder="1" applyAlignment="1">
      <alignment vertical="top"/>
    </xf>
    <xf numFmtId="0" fontId="15" fillId="3" borderId="55" xfId="0" applyFont="1" applyFill="1" applyBorder="1" applyAlignment="1">
      <alignment vertical="top"/>
    </xf>
    <xf numFmtId="0" fontId="15" fillId="3" borderId="0" xfId="0" applyFont="1" applyFill="1" applyBorder="1" applyAlignment="1">
      <alignment vertical="top"/>
    </xf>
    <xf numFmtId="0" fontId="15" fillId="3" borderId="56" xfId="0" applyFont="1" applyFill="1" applyBorder="1" applyAlignment="1">
      <alignment vertical="top"/>
    </xf>
    <xf numFmtId="0" fontId="0" fillId="0" borderId="0" xfId="0" applyFont="1"/>
    <xf numFmtId="0" fontId="3" fillId="0" borderId="60" xfId="0" applyFont="1" applyBorder="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3" fillId="2" borderId="4" xfId="0" applyFont="1" applyFill="1" applyBorder="1" applyAlignment="1">
      <alignment horizontal="left" vertical="top"/>
    </xf>
    <xf numFmtId="0" fontId="20" fillId="2" borderId="48" xfId="0" applyFont="1" applyFill="1" applyBorder="1" applyAlignment="1">
      <alignment horizontal="left" vertical="top" wrapText="1"/>
    </xf>
    <xf numFmtId="0" fontId="20" fillId="2" borderId="5" xfId="0" applyFont="1" applyFill="1" applyBorder="1" applyAlignment="1">
      <alignment horizontal="left" vertical="top" wrapText="1"/>
    </xf>
    <xf numFmtId="0" fontId="0" fillId="2" borderId="33" xfId="0" applyFont="1" applyFill="1" applyBorder="1" applyAlignment="1">
      <alignment vertical="top" wrapText="1"/>
    </xf>
    <xf numFmtId="0" fontId="0" fillId="2" borderId="0" xfId="0" applyFont="1" applyFill="1" applyBorder="1" applyAlignment="1">
      <alignment vertical="top" wrapText="1"/>
    </xf>
    <xf numFmtId="0" fontId="0" fillId="2" borderId="35" xfId="0" applyFont="1" applyFill="1" applyBorder="1" applyAlignment="1">
      <alignment vertical="top" wrapText="1"/>
    </xf>
    <xf numFmtId="0" fontId="0" fillId="2" borderId="33" xfId="0" applyFont="1" applyFill="1" applyBorder="1" applyAlignment="1">
      <alignment horizontal="left" vertical="center" wrapText="1" indent="1"/>
    </xf>
    <xf numFmtId="0" fontId="0" fillId="2" borderId="0" xfId="0" applyFont="1" applyFill="1" applyBorder="1" applyAlignment="1">
      <alignment horizontal="left" vertical="center" wrapText="1" indent="1"/>
    </xf>
    <xf numFmtId="0" fontId="0" fillId="2" borderId="35" xfId="0" applyFont="1" applyFill="1" applyBorder="1" applyAlignment="1">
      <alignment horizontal="left" vertical="center" wrapText="1" indent="1"/>
    </xf>
    <xf numFmtId="0" fontId="0" fillId="2" borderId="0" xfId="0" applyFont="1" applyFill="1"/>
    <xf numFmtId="0" fontId="12" fillId="3" borderId="6" xfId="0" applyFont="1" applyFill="1" applyBorder="1" applyAlignment="1">
      <alignment horizontal="center" wrapText="1"/>
    </xf>
    <xf numFmtId="0" fontId="4"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12" fillId="5" borderId="30" xfId="0" applyFont="1" applyFill="1" applyBorder="1" applyAlignment="1">
      <alignment horizontal="center" vertical="center" wrapText="1"/>
    </xf>
    <xf numFmtId="0" fontId="35" fillId="0" borderId="37" xfId="0" applyFont="1" applyBorder="1" applyAlignment="1">
      <alignment vertical="center"/>
    </xf>
    <xf numFmtId="4" fontId="12" fillId="0" borderId="37" xfId="0" applyNumberFormat="1" applyFont="1" applyBorder="1" applyAlignment="1">
      <alignment vertical="center"/>
    </xf>
    <xf numFmtId="0" fontId="15" fillId="4" borderId="25" xfId="0" applyFont="1" applyFill="1" applyBorder="1" applyAlignment="1">
      <alignment horizontal="left" vertical="center" indent="1"/>
    </xf>
    <xf numFmtId="0" fontId="15" fillId="0" borderId="25" xfId="0" applyFont="1" applyBorder="1" applyAlignment="1">
      <alignment vertical="center"/>
    </xf>
    <xf numFmtId="0" fontId="35" fillId="2" borderId="25" xfId="0" applyFont="1" applyFill="1" applyBorder="1" applyAlignment="1">
      <alignment vertical="center"/>
    </xf>
    <xf numFmtId="4" fontId="12" fillId="0" borderId="25" xfId="0" applyNumberFormat="1" applyFont="1" applyBorder="1" applyAlignment="1">
      <alignment vertical="center"/>
    </xf>
    <xf numFmtId="4" fontId="12" fillId="2" borderId="25" xfId="0" applyNumberFormat="1" applyFont="1" applyFill="1" applyBorder="1" applyAlignment="1">
      <alignment vertical="center"/>
    </xf>
    <xf numFmtId="0" fontId="12" fillId="2" borderId="34" xfId="0" applyFont="1" applyFill="1" applyBorder="1" applyAlignment="1">
      <alignment vertical="center"/>
    </xf>
    <xf numFmtId="0" fontId="15" fillId="12" borderId="25" xfId="0" applyFont="1" applyFill="1" applyBorder="1" applyAlignment="1">
      <alignment horizontal="left" vertical="center" indent="1"/>
    </xf>
    <xf numFmtId="4" fontId="15" fillId="12" borderId="25" xfId="0" applyNumberFormat="1" applyFont="1" applyFill="1" applyBorder="1" applyAlignment="1">
      <alignment vertical="center"/>
    </xf>
    <xf numFmtId="0" fontId="15" fillId="2" borderId="25" xfId="0" applyFont="1" applyFill="1" applyBorder="1" applyAlignment="1">
      <alignment horizontal="left" vertical="center" wrapText="1" indent="1"/>
    </xf>
    <xf numFmtId="4" fontId="15" fillId="2" borderId="25" xfId="0" applyNumberFormat="1" applyFont="1" applyFill="1" applyBorder="1" applyAlignment="1">
      <alignment vertical="center"/>
    </xf>
    <xf numFmtId="4" fontId="16" fillId="2" borderId="25" xfId="0" applyNumberFormat="1" applyFont="1" applyFill="1" applyBorder="1" applyAlignment="1">
      <alignment vertical="center"/>
    </xf>
    <xf numFmtId="0" fontId="15" fillId="4" borderId="25" xfId="0" applyFont="1" applyFill="1" applyBorder="1" applyAlignment="1">
      <alignment horizontal="left" vertical="center" wrapText="1" indent="1"/>
    </xf>
    <xf numFmtId="0" fontId="12" fillId="0" borderId="34" xfId="0" applyFont="1" applyFill="1" applyBorder="1" applyAlignment="1">
      <alignment vertical="center" wrapText="1"/>
    </xf>
    <xf numFmtId="4" fontId="12" fillId="12" borderId="25" xfId="0" applyNumberFormat="1" applyFont="1" applyFill="1" applyBorder="1" applyAlignment="1">
      <alignment vertical="center"/>
    </xf>
    <xf numFmtId="4" fontId="12" fillId="0" borderId="34" xfId="0" applyNumberFormat="1" applyFont="1" applyBorder="1" applyAlignment="1">
      <alignment vertical="center"/>
    </xf>
    <xf numFmtId="4" fontId="12" fillId="12" borderId="34" xfId="0" applyNumberFormat="1" applyFont="1" applyFill="1" applyBorder="1" applyAlignment="1">
      <alignment vertical="center"/>
    </xf>
    <xf numFmtId="0" fontId="35" fillId="0" borderId="25" xfId="0" applyFont="1" applyBorder="1" applyAlignment="1">
      <alignment vertical="center"/>
    </xf>
    <xf numFmtId="0" fontId="35" fillId="0" borderId="34" xfId="0" applyFont="1" applyBorder="1" applyAlignment="1">
      <alignment vertical="center"/>
    </xf>
    <xf numFmtId="4" fontId="12" fillId="2" borderId="39" xfId="0" applyNumberFormat="1" applyFont="1" applyFill="1" applyBorder="1" applyAlignment="1">
      <alignment vertical="center"/>
    </xf>
    <xf numFmtId="4" fontId="12" fillId="12" borderId="39" xfId="0" applyNumberFormat="1" applyFont="1" applyFill="1" applyBorder="1" applyAlignment="1">
      <alignment vertical="center"/>
    </xf>
    <xf numFmtId="0" fontId="35" fillId="0" borderId="34" xfId="0" applyFont="1" applyFill="1" applyBorder="1" applyAlignment="1">
      <alignment vertical="center" wrapText="1"/>
    </xf>
    <xf numFmtId="0" fontId="15" fillId="4" borderId="39" xfId="0" applyFont="1" applyFill="1" applyBorder="1" applyAlignment="1">
      <alignment horizontal="left" vertical="center" wrapText="1" indent="1"/>
    </xf>
    <xf numFmtId="4" fontId="15" fillId="0" borderId="39" xfId="0" applyNumberFormat="1" applyFont="1" applyBorder="1" applyAlignment="1">
      <alignment vertical="center"/>
    </xf>
    <xf numFmtId="4" fontId="15" fillId="12" borderId="39" xfId="0" applyNumberFormat="1" applyFont="1" applyFill="1" applyBorder="1" applyAlignment="1">
      <alignment vertical="center"/>
    </xf>
    <xf numFmtId="0" fontId="12" fillId="4" borderId="30" xfId="0" applyFont="1" applyFill="1" applyBorder="1" applyAlignment="1">
      <alignment horizontal="left" vertical="center" wrapText="1" indent="1"/>
    </xf>
    <xf numFmtId="4" fontId="12" fillId="0" borderId="30" xfId="0" applyNumberFormat="1" applyFont="1" applyBorder="1" applyAlignment="1">
      <alignment vertical="center"/>
    </xf>
    <xf numFmtId="4" fontId="12" fillId="2" borderId="30" xfId="0" applyNumberFormat="1" applyFont="1" applyFill="1" applyBorder="1" applyAlignment="1">
      <alignment vertical="center"/>
    </xf>
    <xf numFmtId="0" fontId="3" fillId="0" borderId="4" xfId="0" applyFont="1" applyBorder="1"/>
    <xf numFmtId="0" fontId="0" fillId="0" borderId="48" xfId="0" applyFont="1" applyBorder="1"/>
    <xf numFmtId="0" fontId="0" fillId="0" borderId="5" xfId="0" applyFont="1" applyBorder="1"/>
    <xf numFmtId="0" fontId="26" fillId="2" borderId="33" xfId="0" applyFont="1" applyFill="1" applyBorder="1"/>
    <xf numFmtId="0" fontId="26" fillId="2" borderId="0" xfId="0" applyFont="1" applyFill="1" applyBorder="1"/>
    <xf numFmtId="4" fontId="26" fillId="2" borderId="0" xfId="0" applyNumberFormat="1" applyFont="1" applyFill="1" applyBorder="1"/>
    <xf numFmtId="0" fontId="26" fillId="2" borderId="35" xfId="0" applyFont="1" applyFill="1" applyBorder="1"/>
    <xf numFmtId="0" fontId="26" fillId="2" borderId="7" xfId="0" applyFont="1" applyFill="1" applyBorder="1"/>
    <xf numFmtId="0" fontId="26" fillId="2" borderId="8" xfId="0" applyFont="1" applyFill="1" applyBorder="1"/>
    <xf numFmtId="4" fontId="26" fillId="2" borderId="8" xfId="0" applyNumberFormat="1" applyFont="1" applyFill="1" applyBorder="1"/>
    <xf numFmtId="0" fontId="26" fillId="2" borderId="49" xfId="0" applyFont="1" applyFill="1" applyBorder="1"/>
    <xf numFmtId="0" fontId="6" fillId="3" borderId="6" xfId="0" applyFont="1" applyFill="1" applyBorder="1" applyAlignment="1">
      <alignment horizontal="center" vertical="center"/>
    </xf>
    <xf numFmtId="0" fontId="7" fillId="3" borderId="34" xfId="0" applyFont="1" applyFill="1" applyBorder="1" applyAlignment="1">
      <alignment horizontal="center" vertical="center" wrapText="1"/>
    </xf>
    <xf numFmtId="0" fontId="7" fillId="0" borderId="3" xfId="0" applyFont="1" applyFill="1" applyBorder="1" applyAlignment="1">
      <alignment horizontal="center" vertical="center"/>
    </xf>
    <xf numFmtId="0" fontId="5" fillId="15" borderId="23" xfId="0" applyFont="1" applyFill="1" applyBorder="1" applyAlignment="1">
      <alignment horizontal="center" vertical="center"/>
    </xf>
    <xf numFmtId="4" fontId="5" fillId="0" borderId="24" xfId="0" applyNumberFormat="1" applyFont="1" applyBorder="1" applyAlignment="1">
      <alignment vertical="center"/>
    </xf>
    <xf numFmtId="4" fontId="36" fillId="0" borderId="25" xfId="0" applyNumberFormat="1" applyFont="1" applyBorder="1" applyAlignment="1">
      <alignment vertical="center"/>
    </xf>
    <xf numFmtId="4" fontId="5" fillId="0" borderId="25" xfId="0" applyNumberFormat="1" applyFont="1" applyBorder="1" applyAlignment="1">
      <alignment vertical="center"/>
    </xf>
    <xf numFmtId="4" fontId="20" fillId="0" borderId="39" xfId="0" applyNumberFormat="1" applyFont="1" applyBorder="1" applyAlignment="1">
      <alignment vertical="center"/>
    </xf>
    <xf numFmtId="4" fontId="20" fillId="2" borderId="19" xfId="0" applyNumberFormat="1" applyFont="1" applyFill="1" applyBorder="1" applyAlignment="1">
      <alignment vertical="center"/>
    </xf>
    <xf numFmtId="4" fontId="36" fillId="2" borderId="62" xfId="0" applyNumberFormat="1" applyFont="1" applyFill="1" applyBorder="1" applyAlignment="1">
      <alignment vertical="center"/>
    </xf>
    <xf numFmtId="4" fontId="20" fillId="2" borderId="62" xfId="0" applyNumberFormat="1" applyFont="1" applyFill="1" applyBorder="1" applyAlignment="1">
      <alignment vertical="center"/>
    </xf>
    <xf numFmtId="4" fontId="20" fillId="0" borderId="25" xfId="0" applyNumberFormat="1" applyFont="1" applyBorder="1" applyAlignment="1">
      <alignment vertical="center"/>
    </xf>
    <xf numFmtId="4" fontId="36" fillId="2" borderId="25" xfId="0" applyNumberFormat="1" applyFont="1" applyFill="1" applyBorder="1" applyAlignment="1">
      <alignment vertical="center"/>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23" xfId="0" applyFont="1" applyBorder="1" applyAlignment="1">
      <alignment horizontal="center" vertical="center"/>
    </xf>
    <xf numFmtId="0" fontId="37" fillId="0" borderId="7" xfId="0" applyFont="1" applyFill="1" applyBorder="1" applyAlignment="1">
      <alignment horizontal="center" vertical="center"/>
    </xf>
    <xf numFmtId="0" fontId="37" fillId="0" borderId="8" xfId="0" applyFont="1" applyFill="1" applyBorder="1" applyAlignment="1">
      <alignment horizontal="center" vertical="center"/>
    </xf>
    <xf numFmtId="0" fontId="37" fillId="0" borderId="34" xfId="0" applyFont="1" applyFill="1" applyBorder="1" applyAlignment="1">
      <alignment horizontal="center" vertical="center"/>
    </xf>
    <xf numFmtId="4" fontId="5" fillId="0" borderId="30" xfId="0" applyNumberFormat="1" applyFont="1" applyBorder="1" applyAlignment="1">
      <alignment vertical="center"/>
    </xf>
    <xf numFmtId="0" fontId="0" fillId="0" borderId="0" xfId="0" applyAlignment="1">
      <alignment horizontal="left" vertical="center" wrapText="1"/>
    </xf>
    <xf numFmtId="0" fontId="15" fillId="0" borderId="4" xfId="0" applyFont="1" applyBorder="1" applyAlignment="1">
      <alignment vertical="center"/>
    </xf>
    <xf numFmtId="0" fontId="15" fillId="0" borderId="48" xfId="0" applyFont="1" applyBorder="1" applyAlignment="1">
      <alignment vertical="center"/>
    </xf>
    <xf numFmtId="0" fontId="15" fillId="0" borderId="5" xfId="0" applyFont="1" applyBorder="1" applyAlignment="1">
      <alignment vertical="center"/>
    </xf>
    <xf numFmtId="0" fontId="15" fillId="0" borderId="33" xfId="0" applyFont="1" applyBorder="1" applyAlignment="1">
      <alignment vertical="center"/>
    </xf>
    <xf numFmtId="0" fontId="35" fillId="0" borderId="0" xfId="0" applyFont="1" applyBorder="1" applyAlignment="1">
      <alignment vertical="center"/>
    </xf>
    <xf numFmtId="0" fontId="15" fillId="0" borderId="0" xfId="0" applyFont="1" applyBorder="1" applyAlignment="1">
      <alignment vertical="center"/>
    </xf>
    <xf numFmtId="0" fontId="15" fillId="0" borderId="35" xfId="0" applyFont="1" applyBorder="1" applyAlignment="1">
      <alignment vertical="center"/>
    </xf>
    <xf numFmtId="0" fontId="15" fillId="4" borderId="17" xfId="0" applyFont="1" applyFill="1" applyBorder="1" applyAlignment="1">
      <alignment horizontal="center" vertical="center"/>
    </xf>
    <xf numFmtId="0" fontId="15" fillId="0" borderId="0" xfId="0" applyFont="1" applyBorder="1" applyAlignment="1">
      <alignment horizontal="left" vertical="center" indent="1"/>
    </xf>
    <xf numFmtId="0" fontId="12" fillId="0" borderId="0" xfId="0" applyFont="1" applyBorder="1" applyAlignment="1">
      <alignment vertical="center"/>
    </xf>
    <xf numFmtId="0" fontId="35" fillId="0" borderId="33" xfId="0" applyFont="1" applyBorder="1" applyAlignment="1">
      <alignment vertical="center"/>
    </xf>
    <xf numFmtId="0" fontId="15" fillId="0" borderId="0" xfId="0" quotePrefix="1" applyFont="1" applyBorder="1" applyAlignment="1">
      <alignment vertical="center"/>
    </xf>
    <xf numFmtId="3" fontId="15" fillId="4" borderId="17" xfId="0" applyNumberFormat="1" applyFont="1" applyFill="1" applyBorder="1" applyAlignment="1">
      <alignment horizontal="right" vertical="center" indent="1"/>
    </xf>
    <xf numFmtId="4" fontId="15" fillId="4" borderId="17" xfId="0" applyNumberFormat="1" applyFont="1" applyFill="1" applyBorder="1" applyAlignment="1">
      <alignment horizontal="right" vertical="center" indent="1"/>
    </xf>
    <xf numFmtId="0" fontId="9" fillId="0" borderId="0" xfId="0" applyFont="1" applyBorder="1" applyAlignment="1">
      <alignment horizontal="center"/>
    </xf>
    <xf numFmtId="0" fontId="15" fillId="0" borderId="16" xfId="0" applyFont="1" applyBorder="1" applyAlignment="1">
      <alignment horizontal="left" vertical="center" indent="1"/>
    </xf>
    <xf numFmtId="0" fontId="12" fillId="4" borderId="17" xfId="0" applyFont="1" applyFill="1" applyBorder="1" applyAlignment="1">
      <alignment horizontal="center" vertical="center" wrapText="1"/>
    </xf>
    <xf numFmtId="0" fontId="12" fillId="0" borderId="0" xfId="0" applyFont="1" applyBorder="1" applyAlignment="1">
      <alignment horizontal="center" vertical="center" wrapText="1"/>
    </xf>
    <xf numFmtId="3" fontId="15" fillId="2" borderId="17" xfId="0" applyNumberFormat="1" applyFont="1" applyFill="1" applyBorder="1" applyAlignment="1">
      <alignment horizontal="center" vertical="center"/>
    </xf>
    <xf numFmtId="4" fontId="15" fillId="0" borderId="17" xfId="0" applyNumberFormat="1" applyFont="1" applyBorder="1" applyAlignment="1">
      <alignment horizontal="right" vertical="center" indent="1"/>
    </xf>
    <xf numFmtId="4" fontId="12" fillId="15" borderId="17" xfId="0" applyNumberFormat="1" applyFont="1" applyFill="1" applyBorder="1" applyAlignment="1">
      <alignment horizontal="right" vertical="center" indent="1"/>
    </xf>
    <xf numFmtId="4" fontId="15" fillId="2" borderId="17" xfId="0" applyNumberFormat="1" applyFont="1" applyFill="1" applyBorder="1" applyAlignment="1">
      <alignment horizontal="right" vertical="center" indent="1"/>
    </xf>
    <xf numFmtId="4" fontId="14" fillId="15" borderId="17" xfId="0" applyNumberFormat="1" applyFont="1" applyFill="1" applyBorder="1" applyAlignment="1">
      <alignment horizontal="right" vertical="center" indent="1"/>
    </xf>
    <xf numFmtId="0" fontId="12" fillId="15" borderId="16" xfId="0" applyFont="1" applyFill="1" applyBorder="1" applyAlignment="1">
      <alignment horizontal="center" vertical="center"/>
    </xf>
    <xf numFmtId="3" fontId="12" fillId="15" borderId="17" xfId="0" applyNumberFormat="1" applyFont="1" applyFill="1" applyBorder="1" applyAlignment="1">
      <alignment horizontal="center" vertical="center"/>
    </xf>
    <xf numFmtId="0" fontId="12" fillId="4" borderId="16" xfId="0" applyFont="1" applyFill="1" applyBorder="1" applyAlignment="1">
      <alignment vertical="center"/>
    </xf>
    <xf numFmtId="10" fontId="15" fillId="0" borderId="0" xfId="1" applyNumberFormat="1" applyFont="1" applyBorder="1" applyAlignment="1">
      <alignment vertical="center"/>
    </xf>
    <xf numFmtId="0" fontId="15" fillId="0" borderId="7" xfId="0" applyFont="1" applyBorder="1" applyAlignment="1">
      <alignment vertical="center"/>
    </xf>
    <xf numFmtId="0" fontId="15" fillId="0" borderId="8" xfId="0" applyFont="1" applyBorder="1" applyAlignment="1">
      <alignment vertical="center"/>
    </xf>
    <xf numFmtId="0" fontId="15" fillId="0" borderId="49" xfId="0" applyFont="1" applyBorder="1" applyAlignment="1">
      <alignment vertical="center"/>
    </xf>
    <xf numFmtId="0" fontId="28" fillId="0" borderId="0" xfId="0" applyFont="1" applyAlignment="1">
      <alignment horizontal="left" vertical="center"/>
    </xf>
    <xf numFmtId="0" fontId="15" fillId="0" borderId="0" xfId="0" applyFont="1" applyAlignment="1">
      <alignment horizontal="right" vertical="center"/>
    </xf>
    <xf numFmtId="0" fontId="15" fillId="0" borderId="0" xfId="0" applyFont="1" applyAlignment="1">
      <alignment vertical="center"/>
    </xf>
    <xf numFmtId="0" fontId="25" fillId="0" borderId="0" xfId="0" quotePrefix="1" applyFont="1" applyAlignment="1">
      <alignment horizontal="left" vertical="center"/>
    </xf>
    <xf numFmtId="0" fontId="15" fillId="0" borderId="0" xfId="0" quotePrefix="1" applyFont="1" applyAlignment="1">
      <alignment horizontal="right" vertical="center"/>
    </xf>
    <xf numFmtId="17" fontId="3" fillId="0" borderId="32" xfId="0" applyNumberFormat="1" applyFont="1" applyBorder="1" applyAlignment="1">
      <alignment horizontal="center"/>
    </xf>
    <xf numFmtId="0" fontId="3" fillId="0" borderId="22" xfId="0" applyFont="1" applyBorder="1" applyAlignment="1">
      <alignment horizont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3" fillId="0" borderId="10" xfId="0" applyFont="1" applyBorder="1" applyAlignment="1">
      <alignment horizontal="left" vertical="center" wrapText="1"/>
    </xf>
    <xf numFmtId="0" fontId="0" fillId="0" borderId="11" xfId="0" applyBorder="1"/>
    <xf numFmtId="0" fontId="0" fillId="0" borderId="12" xfId="0" applyBorder="1"/>
    <xf numFmtId="0" fontId="3" fillId="0" borderId="32" xfId="0" applyFont="1" applyBorder="1" applyAlignment="1">
      <alignment horizontal="center"/>
    </xf>
    <xf numFmtId="0" fontId="8" fillId="4" borderId="16"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15" fillId="4" borderId="13" xfId="0" applyFont="1" applyFill="1" applyBorder="1" applyAlignment="1">
      <alignment horizontal="right" vertical="center"/>
    </xf>
    <xf numFmtId="0" fontId="15" fillId="4" borderId="14" xfId="0" applyFont="1" applyFill="1" applyBorder="1" applyAlignment="1">
      <alignment horizontal="right" vertical="center"/>
    </xf>
    <xf numFmtId="0" fontId="15" fillId="4" borderId="15" xfId="0" applyFont="1" applyFill="1" applyBorder="1" applyAlignment="1">
      <alignment horizontal="right" vertical="center"/>
    </xf>
    <xf numFmtId="0" fontId="9" fillId="4" borderId="19" xfId="0" applyFont="1" applyFill="1" applyBorder="1" applyAlignment="1">
      <alignment horizontal="center" vertical="center"/>
    </xf>
    <xf numFmtId="0" fontId="9" fillId="4" borderId="20" xfId="0" applyFont="1" applyFill="1" applyBorder="1" applyAlignment="1">
      <alignment horizontal="center" vertical="center"/>
    </xf>
    <xf numFmtId="0" fontId="9" fillId="4" borderId="21" xfId="0" applyFont="1" applyFill="1" applyBorder="1" applyAlignment="1">
      <alignment horizontal="center" vertical="center"/>
    </xf>
    <xf numFmtId="0" fontId="12" fillId="6" borderId="16" xfId="0" applyFont="1" applyFill="1" applyBorder="1" applyAlignment="1">
      <alignment horizontal="center" vertical="center"/>
    </xf>
    <xf numFmtId="0" fontId="12" fillId="6" borderId="17" xfId="0" applyFont="1" applyFill="1" applyBorder="1" applyAlignment="1">
      <alignment horizontal="center" vertical="center"/>
    </xf>
    <xf numFmtId="0" fontId="12" fillId="6" borderId="18" xfId="0" applyFont="1" applyFill="1" applyBorder="1" applyAlignment="1">
      <alignment horizontal="center"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9" fillId="4" borderId="13" xfId="0" applyFont="1" applyFill="1" applyBorder="1" applyAlignment="1">
      <alignment horizontal="right" vertical="center"/>
    </xf>
    <xf numFmtId="0" fontId="9" fillId="4" borderId="14" xfId="0" applyFont="1" applyFill="1" applyBorder="1" applyAlignment="1">
      <alignment horizontal="right" vertical="center"/>
    </xf>
    <xf numFmtId="0" fontId="9" fillId="4" borderId="15" xfId="0" applyFont="1" applyFill="1" applyBorder="1" applyAlignment="1">
      <alignment horizontal="right" vertical="center"/>
    </xf>
    <xf numFmtId="0" fontId="3" fillId="0" borderId="4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5" fillId="3" borderId="4" xfId="0" applyFont="1" applyFill="1" applyBorder="1" applyAlignment="1">
      <alignment horizontal="center" wrapText="1"/>
    </xf>
    <xf numFmtId="0" fontId="5" fillId="3" borderId="48" xfId="0" applyFont="1" applyFill="1" applyBorder="1" applyAlignment="1">
      <alignment horizontal="center" wrapText="1"/>
    </xf>
    <xf numFmtId="0" fontId="5" fillId="3" borderId="5" xfId="0" applyFont="1" applyFill="1" applyBorder="1" applyAlignment="1">
      <alignment horizontal="center" wrapText="1"/>
    </xf>
    <xf numFmtId="0" fontId="6" fillId="3" borderId="4" xfId="0" applyFont="1" applyFill="1" applyBorder="1" applyAlignment="1">
      <alignment horizontal="center" wrapText="1"/>
    </xf>
    <xf numFmtId="0" fontId="6" fillId="3" borderId="5" xfId="0" applyFont="1" applyFill="1" applyBorder="1" applyAlignment="1">
      <alignment horizontal="center" wrapText="1"/>
    </xf>
    <xf numFmtId="0" fontId="7" fillId="3" borderId="49"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7" fillId="14" borderId="2" xfId="0" applyFont="1" applyFill="1" applyBorder="1" applyAlignment="1">
      <alignment horizontal="center" vertical="center" wrapText="1"/>
    </xf>
    <xf numFmtId="0" fontId="7" fillId="14" borderId="3" xfId="0" applyFont="1" applyFill="1" applyBorder="1" applyAlignment="1">
      <alignment horizontal="center" vertical="center" wrapText="1"/>
    </xf>
    <xf numFmtId="0" fontId="4" fillId="4" borderId="3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35" xfId="0" applyFont="1" applyFill="1" applyBorder="1" applyAlignment="1">
      <alignment horizontal="center" vertical="center" wrapText="1"/>
    </xf>
    <xf numFmtId="0" fontId="12" fillId="5" borderId="44" xfId="0" applyFont="1" applyFill="1" applyBorder="1" applyAlignment="1">
      <alignment horizontal="center" vertical="center"/>
    </xf>
    <xf numFmtId="0" fontId="12" fillId="5" borderId="45" xfId="0" applyFont="1" applyFill="1" applyBorder="1" applyAlignment="1">
      <alignment horizontal="center" vertical="center"/>
    </xf>
    <xf numFmtId="0" fontId="12" fillId="5" borderId="45"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4" fillId="5" borderId="45" xfId="0" applyFont="1" applyFill="1" applyBorder="1" applyAlignment="1">
      <alignment horizontal="center" vertical="center"/>
    </xf>
    <xf numFmtId="0" fontId="14" fillId="5" borderId="46"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51" xfId="0" applyFont="1" applyFill="1" applyBorder="1" applyAlignment="1">
      <alignment horizontal="center" vertical="center"/>
    </xf>
    <xf numFmtId="0" fontId="4" fillId="4" borderId="29" xfId="0" applyFont="1" applyFill="1" applyBorder="1" applyAlignment="1">
      <alignment horizontal="center" vertical="center"/>
    </xf>
    <xf numFmtId="0" fontId="7" fillId="0" borderId="4" xfId="0" applyFont="1" applyBorder="1" applyAlignment="1">
      <alignment horizontal="center"/>
    </xf>
    <xf numFmtId="0" fontId="7" fillId="0" borderId="48" xfId="0" applyFont="1" applyBorder="1" applyAlignment="1">
      <alignment horizontal="center"/>
    </xf>
    <xf numFmtId="0" fontId="7" fillId="0" borderId="5" xfId="0" applyFont="1" applyBorder="1" applyAlignment="1">
      <alignment horizontal="center"/>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3" fillId="0" borderId="48" xfId="0" applyFont="1" applyBorder="1" applyAlignment="1">
      <alignment horizontal="left" vertical="center" wrapText="1"/>
    </xf>
    <xf numFmtId="0" fontId="7" fillId="14" borderId="4" xfId="0" applyFont="1" applyFill="1" applyBorder="1" applyAlignment="1">
      <alignment horizontal="center" vertical="center" wrapText="1"/>
    </xf>
    <xf numFmtId="0" fontId="7" fillId="14" borderId="48" xfId="0" applyFont="1" applyFill="1" applyBorder="1" applyAlignment="1">
      <alignment horizontal="center" vertical="center" wrapText="1"/>
    </xf>
    <xf numFmtId="0" fontId="7" fillId="14" borderId="5" xfId="0" applyFont="1" applyFill="1" applyBorder="1" applyAlignment="1">
      <alignment horizontal="center" vertical="center" wrapText="1"/>
    </xf>
    <xf numFmtId="0" fontId="12" fillId="3" borderId="33" xfId="0" applyFont="1" applyFill="1" applyBorder="1" applyAlignment="1">
      <alignment horizontal="left" vertical="top" wrapText="1"/>
    </xf>
    <xf numFmtId="0" fontId="12" fillId="3" borderId="0" xfId="0" applyFont="1" applyFill="1" applyBorder="1" applyAlignment="1">
      <alignment horizontal="left" vertical="top"/>
    </xf>
    <xf numFmtId="0" fontId="12" fillId="3" borderId="35" xfId="0" applyFont="1" applyFill="1" applyBorder="1" applyAlignment="1">
      <alignment horizontal="left" vertical="top"/>
    </xf>
    <xf numFmtId="0" fontId="12" fillId="3" borderId="33" xfId="0" applyFont="1" applyFill="1" applyBorder="1" applyAlignment="1">
      <alignment horizontal="left" vertical="top"/>
    </xf>
    <xf numFmtId="0" fontId="12" fillId="3" borderId="7" xfId="0" applyFont="1" applyFill="1" applyBorder="1" applyAlignment="1">
      <alignment horizontal="left" vertical="top"/>
    </xf>
    <xf numFmtId="0" fontId="12" fillId="3" borderId="8" xfId="0" applyFont="1" applyFill="1" applyBorder="1" applyAlignment="1">
      <alignment horizontal="left" vertical="top"/>
    </xf>
    <xf numFmtId="0" fontId="12" fillId="3" borderId="49" xfId="0" applyFont="1" applyFill="1" applyBorder="1" applyAlignment="1">
      <alignment horizontal="left" vertical="top"/>
    </xf>
    <xf numFmtId="0" fontId="28" fillId="3" borderId="44" xfId="0" applyFont="1" applyFill="1" applyBorder="1" applyAlignment="1">
      <alignment horizontal="center" vertical="center" wrapText="1"/>
    </xf>
    <xf numFmtId="0" fontId="28" fillId="3" borderId="16" xfId="0" applyFont="1" applyFill="1" applyBorder="1" applyAlignment="1">
      <alignment horizontal="center" vertical="center" wrapText="1"/>
    </xf>
    <xf numFmtId="0" fontId="12" fillId="9" borderId="45" xfId="0" applyFont="1" applyFill="1" applyBorder="1" applyAlignment="1">
      <alignment horizontal="left" vertical="center" indent="3"/>
    </xf>
    <xf numFmtId="0" fontId="12" fillId="9" borderId="17" xfId="0" applyFont="1" applyFill="1" applyBorder="1" applyAlignment="1">
      <alignment horizontal="left" vertical="center" indent="3"/>
    </xf>
    <xf numFmtId="0" fontId="12" fillId="9" borderId="45" xfId="0" applyFont="1" applyFill="1" applyBorder="1" applyAlignment="1">
      <alignment horizontal="center" vertical="center"/>
    </xf>
    <xf numFmtId="0" fontId="12" fillId="9" borderId="17" xfId="0" applyFont="1" applyFill="1" applyBorder="1" applyAlignment="1">
      <alignment horizontal="center" vertical="center"/>
    </xf>
    <xf numFmtId="0" fontId="12" fillId="3" borderId="45" xfId="0" applyFont="1" applyFill="1" applyBorder="1" applyAlignment="1">
      <alignment horizontal="center" vertical="center"/>
    </xf>
    <xf numFmtId="0" fontId="12" fillId="3" borderId="52" xfId="0" applyFont="1" applyFill="1" applyBorder="1" applyAlignment="1">
      <alignment horizontal="center" vertical="center"/>
    </xf>
    <xf numFmtId="0" fontId="12" fillId="3" borderId="46" xfId="0" applyFont="1" applyFill="1" applyBorder="1" applyAlignment="1">
      <alignment horizontal="center" vertical="center"/>
    </xf>
    <xf numFmtId="0" fontId="12" fillId="9" borderId="17" xfId="0" applyFont="1" applyFill="1" applyBorder="1" applyAlignment="1">
      <alignment horizontal="center" vertical="center" wrapText="1"/>
    </xf>
    <xf numFmtId="0" fontId="12" fillId="9" borderId="50" xfId="0" applyFont="1" applyFill="1" applyBorder="1" applyAlignment="1">
      <alignment horizontal="center" vertical="center"/>
    </xf>
    <xf numFmtId="0" fontId="12" fillId="9" borderId="18" xfId="0" applyFont="1" applyFill="1" applyBorder="1" applyAlignment="1">
      <alignment horizontal="center" vertical="center"/>
    </xf>
    <xf numFmtId="0" fontId="7" fillId="0" borderId="17" xfId="0" applyFont="1" applyBorder="1" applyAlignment="1">
      <alignment horizontal="center" vertical="top"/>
    </xf>
    <xf numFmtId="0" fontId="5" fillId="3" borderId="17" xfId="0" applyFont="1" applyFill="1" applyBorder="1" applyAlignment="1">
      <alignment horizontal="center" wrapText="1"/>
    </xf>
    <xf numFmtId="0" fontId="7" fillId="3" borderId="17" xfId="0" applyFont="1" applyFill="1" applyBorder="1" applyAlignment="1">
      <alignment horizontal="center" vertical="center" wrapText="1"/>
    </xf>
    <xf numFmtId="0" fontId="3" fillId="0" borderId="17" xfId="0" applyFont="1" applyBorder="1" applyAlignment="1">
      <alignment horizontal="left" vertical="center" wrapText="1" indent="1"/>
    </xf>
    <xf numFmtId="0" fontId="7" fillId="14" borderId="17"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11" fillId="5" borderId="17" xfId="0" applyFont="1" applyFill="1" applyBorder="1" applyAlignment="1">
      <alignment horizontal="center" vertical="center"/>
    </xf>
    <xf numFmtId="0" fontId="32" fillId="0" borderId="17" xfId="0" applyFont="1" applyBorder="1" applyAlignment="1">
      <alignment horizontal="center" vertical="center" wrapText="1"/>
    </xf>
    <xf numFmtId="0" fontId="15" fillId="0" borderId="17" xfId="0" applyFont="1" applyFill="1" applyBorder="1" applyAlignment="1">
      <alignment horizontal="center" vertical="center"/>
    </xf>
    <xf numFmtId="0" fontId="4" fillId="4" borderId="17" xfId="0" applyFont="1" applyFill="1" applyBorder="1" applyAlignment="1">
      <alignment horizontal="center" vertical="center"/>
    </xf>
    <xf numFmtId="0" fontId="7" fillId="0" borderId="17" xfId="0" applyFont="1" applyBorder="1" applyAlignment="1">
      <alignment horizontal="center"/>
    </xf>
    <xf numFmtId="0" fontId="3" fillId="0" borderId="17" xfId="0" applyFont="1" applyBorder="1" applyAlignment="1">
      <alignment horizontal="left" vertical="center" wrapText="1"/>
    </xf>
    <xf numFmtId="0" fontId="15" fillId="3" borderId="55" xfId="0" applyFont="1" applyFill="1" applyBorder="1" applyAlignment="1">
      <alignment horizontal="left" vertical="top" wrapText="1"/>
    </xf>
    <xf numFmtId="0" fontId="15" fillId="3" borderId="0" xfId="0" applyFont="1" applyFill="1" applyBorder="1" applyAlignment="1">
      <alignment horizontal="left" vertical="top" wrapText="1"/>
    </xf>
    <xf numFmtId="0" fontId="15" fillId="3" borderId="56" xfId="0" applyFont="1" applyFill="1" applyBorder="1" applyAlignment="1">
      <alignment horizontal="left" vertical="top" wrapText="1"/>
    </xf>
    <xf numFmtId="0" fontId="15" fillId="3" borderId="57" xfId="0" applyFont="1" applyFill="1" applyBorder="1" applyAlignment="1">
      <alignment horizontal="left" vertical="top" wrapText="1"/>
    </xf>
    <xf numFmtId="0" fontId="15" fillId="3" borderId="58" xfId="0" applyFont="1" applyFill="1" applyBorder="1" applyAlignment="1">
      <alignment horizontal="left" vertical="top" wrapText="1"/>
    </xf>
    <xf numFmtId="0" fontId="15" fillId="3" borderId="59" xfId="0" applyFont="1" applyFill="1" applyBorder="1" applyAlignment="1">
      <alignment horizontal="left" vertical="top" wrapText="1"/>
    </xf>
    <xf numFmtId="0" fontId="28" fillId="3" borderId="17" xfId="0" applyFont="1" applyFill="1" applyBorder="1" applyAlignment="1">
      <alignment horizontal="center" vertical="center" wrapText="1"/>
    </xf>
    <xf numFmtId="0" fontId="12" fillId="3" borderId="17" xfId="0" applyFont="1" applyFill="1" applyBorder="1" applyAlignment="1">
      <alignment horizontal="center" vertical="center"/>
    </xf>
    <xf numFmtId="0" fontId="0" fillId="0" borderId="1"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7" fillId="16" borderId="7" xfId="0" applyFont="1" applyFill="1" applyBorder="1" applyAlignment="1">
      <alignment horizontal="center" vertical="center" wrapText="1"/>
    </xf>
    <xf numFmtId="0" fontId="7" fillId="16" borderId="8" xfId="0" applyFont="1" applyFill="1" applyBorder="1" applyAlignment="1">
      <alignment horizontal="center" vertical="center" wrapText="1"/>
    </xf>
    <xf numFmtId="0" fontId="7" fillId="16" borderId="49"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20" fillId="0" borderId="4" xfId="0" applyFont="1" applyFill="1" applyBorder="1" applyAlignment="1">
      <alignment horizontal="left" vertical="top" wrapText="1"/>
    </xf>
    <xf numFmtId="0" fontId="20" fillId="0" borderId="48" xfId="0" applyFont="1" applyFill="1" applyBorder="1" applyAlignment="1">
      <alignment horizontal="left" vertical="top" wrapText="1"/>
    </xf>
    <xf numFmtId="0" fontId="20" fillId="0" borderId="5" xfId="0" applyFont="1" applyFill="1" applyBorder="1" applyAlignment="1">
      <alignment horizontal="left" vertical="top" wrapText="1"/>
    </xf>
    <xf numFmtId="0" fontId="20" fillId="0" borderId="7" xfId="0" applyFont="1" applyFill="1" applyBorder="1" applyAlignment="1">
      <alignment horizontal="left" vertical="top" wrapText="1"/>
    </xf>
    <xf numFmtId="0" fontId="20" fillId="0" borderId="8" xfId="0" applyFont="1" applyFill="1" applyBorder="1" applyAlignment="1">
      <alignment horizontal="left" vertical="top" wrapText="1"/>
    </xf>
    <xf numFmtId="0" fontId="20" fillId="0" borderId="49" xfId="0" applyFont="1" applyFill="1" applyBorder="1" applyAlignment="1">
      <alignment horizontal="left" vertical="top" wrapText="1"/>
    </xf>
    <xf numFmtId="0" fontId="0" fillId="2" borderId="4" xfId="0" applyFill="1" applyBorder="1" applyAlignment="1">
      <alignment horizontal="left" vertical="center" wrapText="1" indent="1"/>
    </xf>
    <xf numFmtId="0" fontId="0" fillId="2" borderId="48" xfId="0" applyFont="1" applyFill="1" applyBorder="1" applyAlignment="1">
      <alignment horizontal="left" vertical="center" wrapText="1" indent="1"/>
    </xf>
    <xf numFmtId="0" fontId="0" fillId="2" borderId="5" xfId="0" applyFont="1" applyFill="1" applyBorder="1" applyAlignment="1">
      <alignment horizontal="left" vertical="center" wrapText="1" indent="1"/>
    </xf>
    <xf numFmtId="0" fontId="26" fillId="2" borderId="33" xfId="0" applyFont="1" applyFill="1" applyBorder="1" applyAlignment="1">
      <alignment horizontal="left" vertical="center" wrapText="1" indent="1"/>
    </xf>
    <xf numFmtId="0" fontId="26" fillId="2" borderId="0" xfId="0" applyFont="1" applyFill="1" applyBorder="1" applyAlignment="1">
      <alignment horizontal="left" vertical="center" wrapText="1" indent="1"/>
    </xf>
    <xf numFmtId="0" fontId="26" fillId="2" borderId="35" xfId="0" applyFont="1" applyFill="1" applyBorder="1" applyAlignment="1">
      <alignment horizontal="left" vertical="center" wrapText="1" indent="1"/>
    </xf>
    <xf numFmtId="0" fontId="0" fillId="2" borderId="33" xfId="0" applyFont="1" applyFill="1" applyBorder="1" applyAlignment="1">
      <alignment horizontal="left" wrapText="1" indent="1"/>
    </xf>
    <xf numFmtId="0" fontId="0" fillId="2" borderId="0" xfId="0" applyFont="1" applyFill="1" applyBorder="1"/>
    <xf numFmtId="0" fontId="0" fillId="2" borderId="35" xfId="0" applyFont="1" applyFill="1" applyBorder="1"/>
    <xf numFmtId="0" fontId="0" fillId="2" borderId="33" xfId="0" applyFill="1" applyBorder="1" applyAlignment="1">
      <alignment horizontal="left" vertical="center" wrapText="1" indent="1"/>
    </xf>
    <xf numFmtId="0" fontId="0" fillId="2" borderId="0" xfId="0" applyFont="1" applyFill="1" applyBorder="1" applyAlignment="1">
      <alignment horizontal="left" vertical="center" wrapText="1" indent="1"/>
    </xf>
    <xf numFmtId="0" fontId="0" fillId="2" borderId="35" xfId="0" applyFont="1" applyFill="1" applyBorder="1" applyAlignment="1">
      <alignment horizontal="left" vertical="center" wrapText="1" indent="1"/>
    </xf>
    <xf numFmtId="0" fontId="21" fillId="2" borderId="3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0" fillId="2" borderId="33" xfId="0" applyFont="1" applyFill="1" applyBorder="1" applyAlignment="1">
      <alignment horizontal="left" vertical="center" wrapText="1" indent="1"/>
    </xf>
    <xf numFmtId="0" fontId="3" fillId="2" borderId="33" xfId="0" applyFont="1" applyFill="1" applyBorder="1" applyAlignment="1">
      <alignment horizontal="left" wrapText="1"/>
    </xf>
    <xf numFmtId="0" fontId="3" fillId="2" borderId="0" xfId="0" applyFont="1" applyFill="1" applyBorder="1" applyAlignment="1">
      <alignment horizontal="left" wrapText="1"/>
    </xf>
    <xf numFmtId="0" fontId="3" fillId="2" borderId="35" xfId="0" applyFont="1" applyFill="1" applyBorder="1" applyAlignment="1">
      <alignment horizontal="left" wrapText="1"/>
    </xf>
    <xf numFmtId="0" fontId="0" fillId="2" borderId="7" xfId="0" applyFill="1" applyBorder="1" applyAlignment="1">
      <alignment horizontal="left" vertical="center" wrapText="1" indent="1"/>
    </xf>
    <xf numFmtId="0" fontId="0" fillId="2" borderId="8" xfId="0" applyFont="1" applyFill="1" applyBorder="1" applyAlignment="1">
      <alignment horizontal="left" vertical="center" wrapText="1" indent="1"/>
    </xf>
    <xf numFmtId="0" fontId="0" fillId="2" borderId="49" xfId="0" applyFont="1" applyFill="1" applyBorder="1" applyAlignment="1">
      <alignment horizontal="left" vertical="center" wrapText="1" indent="1"/>
    </xf>
    <xf numFmtId="0" fontId="4" fillId="4" borderId="4" xfId="0" applyFont="1" applyFill="1" applyBorder="1" applyAlignment="1">
      <alignment horizontal="center"/>
    </xf>
    <xf numFmtId="0" fontId="4" fillId="4" borderId="48" xfId="0" applyFont="1" applyFill="1" applyBorder="1" applyAlignment="1">
      <alignment horizontal="center"/>
    </xf>
    <xf numFmtId="0" fontId="4" fillId="4" borderId="5" xfId="0" applyFont="1" applyFill="1" applyBorder="1" applyAlignment="1">
      <alignment horizontal="center"/>
    </xf>
    <xf numFmtId="0" fontId="5" fillId="3" borderId="6" xfId="0" applyFont="1" applyFill="1" applyBorder="1" applyAlignment="1">
      <alignment horizontal="center" wrapText="1"/>
    </xf>
    <xf numFmtId="0" fontId="3" fillId="0" borderId="10"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12" xfId="0" applyFont="1" applyBorder="1" applyAlignment="1">
      <alignment horizontal="left" vertical="center" wrapText="1" indent="1"/>
    </xf>
    <xf numFmtId="0" fontId="3" fillId="0" borderId="40" xfId="0" applyFont="1" applyBorder="1" applyAlignment="1">
      <alignment horizontal="left" vertical="center" wrapText="1" indent="1"/>
    </xf>
    <xf numFmtId="0" fontId="3" fillId="0" borderId="61" xfId="0" applyFont="1" applyBorder="1" applyAlignment="1">
      <alignment horizontal="left" vertical="center" wrapText="1" indent="1"/>
    </xf>
    <xf numFmtId="0" fontId="3" fillId="0" borderId="41" xfId="0" applyFont="1" applyBorder="1" applyAlignment="1">
      <alignment horizontal="left" vertical="center" wrapText="1" indent="1"/>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49" xfId="0" applyFont="1" applyFill="1" applyBorder="1" applyAlignment="1">
      <alignment horizontal="center" vertical="center"/>
    </xf>
    <xf numFmtId="0" fontId="12" fillId="5" borderId="6" xfId="0" applyFont="1" applyFill="1" applyBorder="1" applyAlignment="1">
      <alignment horizontal="left" vertical="center"/>
    </xf>
    <xf numFmtId="0" fontId="12" fillId="5" borderId="34" xfId="0" applyFont="1" applyFill="1" applyBorder="1" applyAlignment="1">
      <alignment horizontal="left" vertical="center"/>
    </xf>
    <xf numFmtId="0" fontId="12" fillId="5" borderId="9" xfId="0" applyFont="1" applyFill="1" applyBorder="1" applyAlignment="1">
      <alignment horizontal="left" vertical="center"/>
    </xf>
    <xf numFmtId="0" fontId="12" fillId="5" borderId="24" xfId="0" applyFont="1" applyFill="1"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12" fillId="5" borderId="1"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25"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2" fillId="5" borderId="39"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25" xfId="0" applyFont="1" applyFill="1" applyBorder="1" applyAlignment="1">
      <alignment horizontal="center" vertical="center"/>
    </xf>
    <xf numFmtId="0" fontId="5" fillId="0" borderId="31" xfId="0" applyFont="1" applyBorder="1" applyAlignment="1">
      <alignment horizontal="left" vertical="center"/>
    </xf>
    <xf numFmtId="0" fontId="5" fillId="0" borderId="32" xfId="0" applyFont="1" applyBorder="1" applyAlignment="1">
      <alignment horizontal="left" vertical="center"/>
    </xf>
    <xf numFmtId="0" fontId="5" fillId="0" borderId="22" xfId="0" applyFont="1" applyBorder="1" applyAlignment="1">
      <alignment horizontal="left" vertical="center"/>
    </xf>
    <xf numFmtId="0" fontId="5" fillId="3" borderId="48"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4" fillId="4" borderId="40" xfId="0" applyFont="1" applyFill="1" applyBorder="1" applyAlignment="1">
      <alignment horizontal="center" vertical="center"/>
    </xf>
    <xf numFmtId="0" fontId="4" fillId="4" borderId="61" xfId="0" applyFont="1" applyFill="1" applyBorder="1" applyAlignment="1">
      <alignment horizontal="center" vertical="center"/>
    </xf>
    <xf numFmtId="0" fontId="4" fillId="4" borderId="4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5" fillId="15" borderId="1" xfId="0" applyFont="1" applyFill="1" applyBorder="1" applyAlignment="1">
      <alignment horizontal="center" vertical="center"/>
    </xf>
    <xf numFmtId="0" fontId="5" fillId="15" borderId="2" xfId="0" applyFont="1" applyFill="1" applyBorder="1" applyAlignment="1">
      <alignment horizontal="center" vertical="center"/>
    </xf>
    <xf numFmtId="0" fontId="5" fillId="15" borderId="3" xfId="0" applyFont="1" applyFill="1"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20" fillId="0" borderId="31" xfId="0" applyFont="1" applyBorder="1" applyAlignment="1">
      <alignment horizontal="left" vertical="center" indent="1"/>
    </xf>
    <xf numFmtId="0" fontId="20" fillId="0" borderId="32" xfId="0" applyFont="1" applyBorder="1" applyAlignment="1">
      <alignment horizontal="left" vertical="center" indent="1"/>
    </xf>
    <xf numFmtId="0" fontId="20" fillId="0" borderId="22" xfId="0" applyFont="1" applyBorder="1" applyAlignment="1">
      <alignment horizontal="left" vertical="center" indent="1"/>
    </xf>
    <xf numFmtId="4" fontId="5" fillId="0" borderId="39" xfId="0" applyNumberFormat="1" applyFont="1" applyBorder="1" applyAlignment="1">
      <alignment horizontal="center" vertical="center"/>
    </xf>
    <xf numFmtId="4" fontId="5" fillId="0" borderId="9" xfId="0" applyNumberFormat="1" applyFont="1" applyBorder="1" applyAlignment="1">
      <alignment horizontal="center" vertical="center"/>
    </xf>
    <xf numFmtId="0" fontId="5" fillId="0" borderId="31" xfId="0" applyFont="1" applyBorder="1" applyAlignment="1">
      <alignment horizontal="left" vertical="center" indent="1"/>
    </xf>
    <xf numFmtId="0" fontId="5" fillId="0" borderId="32" xfId="0" applyFont="1" applyBorder="1" applyAlignment="1">
      <alignment horizontal="left" vertical="center" indent="1"/>
    </xf>
    <xf numFmtId="0" fontId="5" fillId="0" borderId="22" xfId="0" applyFont="1" applyBorder="1" applyAlignment="1">
      <alignment horizontal="left" vertical="center" indent="1"/>
    </xf>
    <xf numFmtId="0" fontId="20" fillId="0" borderId="13" xfId="0" applyFont="1" applyBorder="1" applyAlignment="1">
      <alignment horizontal="left" vertical="center" indent="2"/>
    </xf>
    <xf numFmtId="0" fontId="20" fillId="0" borderId="14" xfId="0" applyFont="1" applyBorder="1" applyAlignment="1">
      <alignment horizontal="left" vertical="center" indent="2"/>
    </xf>
    <xf numFmtId="0" fontId="20" fillId="0" borderId="15" xfId="0" applyFont="1" applyBorder="1" applyAlignment="1">
      <alignment horizontal="left" vertical="center" indent="2"/>
    </xf>
    <xf numFmtId="0" fontId="20" fillId="2" borderId="53" xfId="0" applyFont="1" applyFill="1" applyBorder="1" applyAlignment="1">
      <alignment horizontal="left" vertical="center" indent="2"/>
    </xf>
    <xf numFmtId="0" fontId="20" fillId="2" borderId="14" xfId="0" applyFont="1" applyFill="1" applyBorder="1" applyAlignment="1">
      <alignment horizontal="left" vertical="center" indent="2"/>
    </xf>
    <xf numFmtId="0" fontId="20" fillId="2" borderId="55" xfId="0" applyFont="1" applyFill="1" applyBorder="1" applyAlignment="1">
      <alignment horizontal="left" vertical="center" indent="2"/>
    </xf>
    <xf numFmtId="0" fontId="20" fillId="2" borderId="0" xfId="0" applyFont="1" applyFill="1" applyBorder="1" applyAlignment="1">
      <alignment horizontal="left" vertical="center" indent="2"/>
    </xf>
    <xf numFmtId="0" fontId="20" fillId="0" borderId="36" xfId="0" applyFont="1" applyBorder="1" applyAlignment="1">
      <alignment horizontal="left" vertical="center" wrapText="1" indent="2"/>
    </xf>
    <xf numFmtId="0" fontId="20" fillId="0" borderId="58" xfId="0" applyFont="1" applyBorder="1" applyAlignment="1">
      <alignment horizontal="left" vertical="center" wrapText="1" indent="2"/>
    </xf>
    <xf numFmtId="0" fontId="20" fillId="0" borderId="38" xfId="0" applyFont="1" applyBorder="1" applyAlignment="1">
      <alignment horizontal="left" vertical="center" wrapText="1" indent="2"/>
    </xf>
    <xf numFmtId="0" fontId="20" fillId="0" borderId="31" xfId="0" applyFont="1" applyBorder="1" applyAlignment="1">
      <alignment horizontal="left" vertical="center" wrapText="1"/>
    </xf>
    <xf numFmtId="0" fontId="20" fillId="0" borderId="32" xfId="0" applyFont="1" applyBorder="1" applyAlignment="1">
      <alignment horizontal="left" vertical="center" wrapText="1"/>
    </xf>
    <xf numFmtId="0" fontId="20" fillId="0" borderId="22" xfId="0" applyFont="1" applyBorder="1" applyAlignment="1">
      <alignment horizontal="left" vertical="center" wrapText="1"/>
    </xf>
    <xf numFmtId="0" fontId="20" fillId="0" borderId="31" xfId="0" applyFont="1" applyBorder="1" applyAlignment="1">
      <alignment horizontal="left" vertical="center" wrapText="1" indent="1"/>
    </xf>
    <xf numFmtId="0" fontId="20" fillId="0" borderId="32" xfId="0" applyFont="1" applyBorder="1" applyAlignment="1">
      <alignment horizontal="left" vertical="center" wrapText="1" indent="1"/>
    </xf>
    <xf numFmtId="0" fontId="20" fillId="0" borderId="22" xfId="0" applyFont="1" applyBorder="1" applyAlignment="1">
      <alignment horizontal="left" vertical="center" wrapText="1" indent="1"/>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49" xfId="0" applyFont="1" applyBorder="1" applyAlignment="1">
      <alignment horizontal="left" vertical="center"/>
    </xf>
    <xf numFmtId="0" fontId="20" fillId="0" borderId="31" xfId="0" applyFont="1" applyBorder="1" applyAlignment="1">
      <alignment horizontal="left" vertical="center"/>
    </xf>
    <xf numFmtId="0" fontId="20" fillId="0" borderId="32" xfId="0" applyFont="1" applyBorder="1" applyAlignment="1">
      <alignment horizontal="left" vertical="center"/>
    </xf>
    <xf numFmtId="0" fontId="20" fillId="0" borderId="22" xfId="0" applyFont="1" applyBorder="1" applyAlignment="1">
      <alignment horizontal="left" vertical="center"/>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5" fillId="0" borderId="40" xfId="0" applyFont="1" applyBorder="1" applyAlignment="1">
      <alignment horizontal="left" vertical="center"/>
    </xf>
    <xf numFmtId="0" fontId="5" fillId="0" borderId="61" xfId="0" applyFont="1" applyBorder="1" applyAlignment="1">
      <alignment horizontal="left" vertical="center"/>
    </xf>
    <xf numFmtId="0" fontId="5" fillId="0" borderId="41" xfId="0" applyFont="1"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20" fillId="0" borderId="31" xfId="0" applyFont="1" applyBorder="1" applyAlignment="1">
      <alignment horizontal="left" vertical="center" indent="3"/>
    </xf>
    <xf numFmtId="0" fontId="20" fillId="0" borderId="32" xfId="0" applyFont="1" applyBorder="1" applyAlignment="1">
      <alignment horizontal="left" vertical="center" indent="3"/>
    </xf>
    <xf numFmtId="0" fontId="20" fillId="0" borderId="22" xfId="0" applyFont="1" applyBorder="1" applyAlignment="1">
      <alignment horizontal="left" vertical="center" indent="3"/>
    </xf>
    <xf numFmtId="0" fontId="5" fillId="0" borderId="31" xfId="0" applyFont="1" applyBorder="1" applyAlignment="1">
      <alignment horizontal="left" vertical="center" indent="3"/>
    </xf>
    <xf numFmtId="0" fontId="5" fillId="0" borderId="32" xfId="0" applyFont="1" applyBorder="1" applyAlignment="1">
      <alignment horizontal="left" vertical="center" indent="3"/>
    </xf>
    <xf numFmtId="0" fontId="5" fillId="0" borderId="22" xfId="0" applyFont="1" applyBorder="1" applyAlignment="1">
      <alignment horizontal="left" vertical="center" indent="3"/>
    </xf>
    <xf numFmtId="0" fontId="20" fillId="0" borderId="31" xfId="0" applyFont="1" applyBorder="1" applyAlignment="1">
      <alignment horizontal="left" vertical="center" indent="4"/>
    </xf>
    <xf numFmtId="0" fontId="20" fillId="0" borderId="32" xfId="0" applyFont="1" applyBorder="1" applyAlignment="1">
      <alignment horizontal="left" vertical="center" indent="4"/>
    </xf>
    <xf numFmtId="0" fontId="20" fillId="0" borderId="22" xfId="0" applyFont="1" applyBorder="1" applyAlignment="1">
      <alignment horizontal="left" vertical="center" indent="4"/>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4" fontId="12" fillId="15" borderId="50" xfId="0" applyNumberFormat="1" applyFont="1" applyFill="1" applyBorder="1" applyAlignment="1">
      <alignment horizontal="right" vertical="center" indent="1"/>
    </xf>
    <xf numFmtId="4" fontId="12" fillId="15" borderId="26" xfId="0" applyNumberFormat="1" applyFont="1" applyFill="1" applyBorder="1" applyAlignment="1">
      <alignment horizontal="right" vertical="center" indent="1"/>
    </xf>
    <xf numFmtId="0" fontId="15" fillId="4" borderId="17" xfId="0" applyFont="1" applyFill="1" applyBorder="1" applyAlignment="1">
      <alignment horizontal="center" vertical="center"/>
    </xf>
    <xf numFmtId="0" fontId="15" fillId="0" borderId="0" xfId="0" applyFont="1" applyBorder="1" applyAlignment="1">
      <alignment horizontal="center" vertical="center"/>
    </xf>
    <xf numFmtId="0" fontId="15" fillId="0" borderId="56" xfId="0" applyFont="1" applyBorder="1" applyAlignment="1">
      <alignment horizontal="center" vertical="center"/>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2" fillId="4" borderId="50" xfId="0" applyFont="1" applyFill="1" applyBorder="1" applyAlignment="1">
      <alignment horizontal="center" vertical="center"/>
    </xf>
    <xf numFmtId="0" fontId="12" fillId="4" borderId="32" xfId="0" applyFont="1" applyFill="1" applyBorder="1" applyAlignment="1">
      <alignment horizontal="center" vertical="center"/>
    </xf>
    <xf numFmtId="0" fontId="12" fillId="4" borderId="26" xfId="0" applyFont="1" applyFill="1" applyBorder="1" applyAlignment="1">
      <alignment horizontal="center" vertical="center"/>
    </xf>
    <xf numFmtId="4" fontId="15" fillId="2" borderId="50" xfId="0" applyNumberFormat="1" applyFont="1" applyFill="1" applyBorder="1" applyAlignment="1">
      <alignment horizontal="right" vertical="center" indent="1"/>
    </xf>
    <xf numFmtId="4" fontId="15" fillId="2" borderId="26" xfId="0" applyNumberFormat="1" applyFont="1" applyFill="1" applyBorder="1" applyAlignment="1">
      <alignment horizontal="right" vertical="center" indent="1"/>
    </xf>
  </cellXfs>
  <cellStyles count="22">
    <cellStyle name="Millares [0] 2" xfId="2"/>
    <cellStyle name="Millares 2" xfId="3"/>
    <cellStyle name="Millares 2 2" xfId="4"/>
    <cellStyle name="Normal" xfId="0" builtinId="0"/>
    <cellStyle name="Normal 2" xfId="5"/>
    <cellStyle name="Normal 2 2" xfId="6"/>
    <cellStyle name="Normal 2 2 2" xfId="7"/>
    <cellStyle name="Normal 2 3" xfId="8"/>
    <cellStyle name="Normal 2 4" xfId="9"/>
    <cellStyle name="Normal 3" xfId="10"/>
    <cellStyle name="Normal 3 2" xfId="11"/>
    <cellStyle name="Normal 4" xfId="12"/>
    <cellStyle name="Normal 4 2" xfId="13"/>
    <cellStyle name="Normal 4 3" xfId="14"/>
    <cellStyle name="Normal 5" xfId="15"/>
    <cellStyle name="Normal 6" xfId="16"/>
    <cellStyle name="Normal 7" xfId="17"/>
    <cellStyle name="Normal 7 2" xfId="18"/>
    <cellStyle name="Normal 8" xfId="19"/>
    <cellStyle name="Normal 9" xfId="20"/>
    <cellStyle name="Porcentual" xfId="1" builtinId="5"/>
    <cellStyle name="Porcentual 2" xfId="2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101600</xdr:colOff>
      <xdr:row>0</xdr:row>
      <xdr:rowOff>63500</xdr:rowOff>
    </xdr:from>
    <xdr:to>
      <xdr:col>0</xdr:col>
      <xdr:colOff>2092325</xdr:colOff>
      <xdr:row>0</xdr:row>
      <xdr:rowOff>657225</xdr:rowOff>
    </xdr:to>
    <xdr:pic>
      <xdr:nvPicPr>
        <xdr:cNvPr id="2" name="Imagen 1">
          <a:extLst>
            <a:ext uri="{FF2B5EF4-FFF2-40B4-BE49-F238E27FC236}">
              <a16:creationId xmlns="" xmlns:a16="http://schemas.microsoft.com/office/drawing/2014/main" id="{00000000-0008-0000-0400-000001B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1600" y="63500"/>
          <a:ext cx="1990725" cy="593725"/>
        </a:xfrm>
        <a:prstGeom prst="rect">
          <a:avLst/>
        </a:prstGeom>
        <a:noFill/>
        <a:ln w="9525">
          <a:noFill/>
          <a:miter lim="800000"/>
          <a:headEnd/>
          <a:tailEnd/>
        </a:ln>
      </xdr:spPr>
    </xdr:pic>
    <xdr:clientData/>
  </xdr:twoCellAnchor>
  <xdr:twoCellAnchor>
    <xdr:from>
      <xdr:col>0</xdr:col>
      <xdr:colOff>95250</xdr:colOff>
      <xdr:row>46</xdr:row>
      <xdr:rowOff>120650</xdr:rowOff>
    </xdr:from>
    <xdr:to>
      <xdr:col>0</xdr:col>
      <xdr:colOff>2085975</xdr:colOff>
      <xdr:row>46</xdr:row>
      <xdr:rowOff>714375</xdr:rowOff>
    </xdr:to>
    <xdr:pic>
      <xdr:nvPicPr>
        <xdr:cNvPr id="3" name="Imagen 1">
          <a:extLst>
            <a:ext uri="{FF2B5EF4-FFF2-40B4-BE49-F238E27FC236}">
              <a16:creationId xmlns=""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7578725"/>
          <a:ext cx="1990725" cy="5937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733425</xdr:colOff>
      <xdr:row>0</xdr:row>
      <xdr:rowOff>650875</xdr:rowOff>
    </xdr:to>
    <xdr:pic>
      <xdr:nvPicPr>
        <xdr:cNvPr id="2" name="Imagen 1">
          <a:extLst>
            <a:ext uri="{FF2B5EF4-FFF2-40B4-BE49-F238E27FC236}">
              <a16:creationId xmlns=""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57150"/>
          <a:ext cx="1990725" cy="5937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xdr:colOff>
      <xdr:row>0</xdr:row>
      <xdr:rowOff>66675</xdr:rowOff>
    </xdr:from>
    <xdr:to>
      <xdr:col>1</xdr:col>
      <xdr:colOff>295275</xdr:colOff>
      <xdr:row>0</xdr:row>
      <xdr:rowOff>660400</xdr:rowOff>
    </xdr:to>
    <xdr:pic>
      <xdr:nvPicPr>
        <xdr:cNvPr id="2" name="Imagen 1">
          <a:extLst>
            <a:ext uri="{FF2B5EF4-FFF2-40B4-BE49-F238E27FC236}">
              <a16:creationId xmlns=""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66675"/>
          <a:ext cx="1990725" cy="5937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67236</xdr:colOff>
      <xdr:row>0</xdr:row>
      <xdr:rowOff>33618</xdr:rowOff>
    </xdr:from>
    <xdr:to>
      <xdr:col>0</xdr:col>
      <xdr:colOff>2057961</xdr:colOff>
      <xdr:row>0</xdr:row>
      <xdr:rowOff>627343</xdr:rowOff>
    </xdr:to>
    <xdr:pic>
      <xdr:nvPicPr>
        <xdr:cNvPr id="2" name="Imagen 1">
          <a:extLst>
            <a:ext uri="{FF2B5EF4-FFF2-40B4-BE49-F238E27FC236}">
              <a16:creationId xmlns=""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236" y="33618"/>
          <a:ext cx="1990725" cy="5937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xdr:colOff>
      <xdr:row>0</xdr:row>
      <xdr:rowOff>47625</xdr:rowOff>
    </xdr:from>
    <xdr:to>
      <xdr:col>1</xdr:col>
      <xdr:colOff>2085975</xdr:colOff>
      <xdr:row>0</xdr:row>
      <xdr:rowOff>641350</xdr:rowOff>
    </xdr:to>
    <xdr:pic>
      <xdr:nvPicPr>
        <xdr:cNvPr id="2" name="Imagen 1">
          <a:extLst>
            <a:ext uri="{FF2B5EF4-FFF2-40B4-BE49-F238E27FC236}">
              <a16:creationId xmlns=""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47625"/>
          <a:ext cx="1990725" cy="5937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79375</xdr:colOff>
      <xdr:row>0</xdr:row>
      <xdr:rowOff>95250</xdr:rowOff>
    </xdr:from>
    <xdr:to>
      <xdr:col>3</xdr:col>
      <xdr:colOff>1308100</xdr:colOff>
      <xdr:row>0</xdr:row>
      <xdr:rowOff>688975</xdr:rowOff>
    </xdr:to>
    <xdr:pic>
      <xdr:nvPicPr>
        <xdr:cNvPr id="2" name="Imagen 1">
          <a:extLst>
            <a:ext uri="{FF2B5EF4-FFF2-40B4-BE49-F238E27FC236}">
              <a16:creationId xmlns=""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5" y="95250"/>
          <a:ext cx="2000250" cy="5937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79375</xdr:colOff>
      <xdr:row>0</xdr:row>
      <xdr:rowOff>95250</xdr:rowOff>
    </xdr:from>
    <xdr:to>
      <xdr:col>1</xdr:col>
      <xdr:colOff>895350</xdr:colOff>
      <xdr:row>0</xdr:row>
      <xdr:rowOff>688975</xdr:rowOff>
    </xdr:to>
    <xdr:pic>
      <xdr:nvPicPr>
        <xdr:cNvPr id="2" name="Imagen 1">
          <a:extLst>
            <a:ext uri="{FF2B5EF4-FFF2-40B4-BE49-F238E27FC236}">
              <a16:creationId xmlns=""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9375" y="95250"/>
          <a:ext cx="2111375" cy="5937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7</xdr:row>
      <xdr:rowOff>0</xdr:rowOff>
    </xdr:from>
    <xdr:to>
      <xdr:col>3</xdr:col>
      <xdr:colOff>304800</xdr:colOff>
      <xdr:row>8</xdr:row>
      <xdr:rowOff>73025</xdr:rowOff>
    </xdr:to>
    <xdr:sp macro="" textlink="">
      <xdr:nvSpPr>
        <xdr:cNvPr id="2" name="AutoShape 1" descr="https://correo.guaguas.com/service/home/~/?auth=co&amp;id=1398&amp;part=2.2">
          <a:extLst>
            <a:ext uri="{FF2B5EF4-FFF2-40B4-BE49-F238E27FC236}">
              <a16:creationId xmlns="" xmlns:a16="http://schemas.microsoft.com/office/drawing/2014/main" id="{00000000-0008-0000-0B00-000001B00000}"/>
            </a:ext>
          </a:extLst>
        </xdr:cNvPr>
        <xdr:cNvSpPr>
          <a:spLocks noChangeAspect="1" noChangeArrowheads="1"/>
        </xdr:cNvSpPr>
      </xdr:nvSpPr>
      <xdr:spPr bwMode="auto">
        <a:xfrm>
          <a:off x="8810625" y="2143125"/>
          <a:ext cx="304800" cy="311150"/>
        </a:xfrm>
        <a:prstGeom prst="rect">
          <a:avLst/>
        </a:prstGeom>
        <a:noFill/>
      </xdr:spPr>
    </xdr:sp>
    <xdr:clientData/>
  </xdr:twoCellAnchor>
  <xdr:twoCellAnchor>
    <xdr:from>
      <xdr:col>0</xdr:col>
      <xdr:colOff>95250</xdr:colOff>
      <xdr:row>0</xdr:row>
      <xdr:rowOff>95250</xdr:rowOff>
    </xdr:from>
    <xdr:to>
      <xdr:col>0</xdr:col>
      <xdr:colOff>2085975</xdr:colOff>
      <xdr:row>0</xdr:row>
      <xdr:rowOff>688975</xdr:rowOff>
    </xdr:to>
    <xdr:pic>
      <xdr:nvPicPr>
        <xdr:cNvPr id="3" name="Imagen 1">
          <a:extLst>
            <a:ext uri="{FF2B5EF4-FFF2-40B4-BE49-F238E27FC236}">
              <a16:creationId xmlns=""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95250"/>
          <a:ext cx="1990725" cy="5937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95250</xdr:colOff>
      <xdr:row>0</xdr:row>
      <xdr:rowOff>79375</xdr:rowOff>
    </xdr:from>
    <xdr:to>
      <xdr:col>1</xdr:col>
      <xdr:colOff>1069975</xdr:colOff>
      <xdr:row>0</xdr:row>
      <xdr:rowOff>673100</xdr:rowOff>
    </xdr:to>
    <xdr:pic>
      <xdr:nvPicPr>
        <xdr:cNvPr id="2" name="Imagen 1">
          <a:extLst>
            <a:ext uri="{FF2B5EF4-FFF2-40B4-BE49-F238E27FC236}">
              <a16:creationId xmlns=""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79375"/>
          <a:ext cx="1069975" cy="5937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63498</xdr:colOff>
      <xdr:row>0</xdr:row>
      <xdr:rowOff>74081</xdr:rowOff>
    </xdr:from>
    <xdr:to>
      <xdr:col>2</xdr:col>
      <xdr:colOff>530223</xdr:colOff>
      <xdr:row>0</xdr:row>
      <xdr:rowOff>667806</xdr:rowOff>
    </xdr:to>
    <xdr:pic>
      <xdr:nvPicPr>
        <xdr:cNvPr id="2" name="Imagen 1">
          <a:extLst>
            <a:ext uri="{FF2B5EF4-FFF2-40B4-BE49-F238E27FC236}">
              <a16:creationId xmlns=""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3498" y="74081"/>
          <a:ext cx="1990725" cy="5937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xdr:colOff>
      <xdr:row>0</xdr:row>
      <xdr:rowOff>57150</xdr:rowOff>
    </xdr:from>
    <xdr:to>
      <xdr:col>1</xdr:col>
      <xdr:colOff>2047875</xdr:colOff>
      <xdr:row>0</xdr:row>
      <xdr:rowOff>650875</xdr:rowOff>
    </xdr:to>
    <xdr:pic>
      <xdr:nvPicPr>
        <xdr:cNvPr id="2" name="Imagen 1">
          <a:extLst>
            <a:ext uri="{FF2B5EF4-FFF2-40B4-BE49-F238E27FC236}">
              <a16:creationId xmlns=""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1450" y="57150"/>
          <a:ext cx="1990725" cy="593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C102"/>
  <sheetViews>
    <sheetView showGridLines="0" tabSelected="1" zoomScaleNormal="100" zoomScaleSheetLayoutView="100" workbookViewId="0">
      <selection activeCell="C107" sqref="C107"/>
    </sheetView>
  </sheetViews>
  <sheetFormatPr baseColWidth="10" defaultRowHeight="15"/>
  <cols>
    <col min="1" max="1" width="53.140625" customWidth="1"/>
    <col min="2" max="3" width="18.85546875" customWidth="1"/>
  </cols>
  <sheetData>
    <row r="1" spans="1:3" ht="60" customHeight="1" thickBot="1">
      <c r="A1" s="48"/>
      <c r="B1" s="48"/>
      <c r="C1" s="48"/>
    </row>
    <row r="2" spans="1:3" ht="19.5" thickBot="1">
      <c r="A2" s="388" t="s">
        <v>73</v>
      </c>
      <c r="B2" s="389"/>
      <c r="C2" s="390"/>
    </row>
    <row r="3" spans="1:3" ht="15.75">
      <c r="A3" s="391" t="s">
        <v>1</v>
      </c>
      <c r="B3" s="392"/>
      <c r="C3" s="3" t="s">
        <v>2</v>
      </c>
    </row>
    <row r="4" spans="1:3" ht="21.75" customHeight="1" thickBot="1">
      <c r="A4" s="393" t="s">
        <v>3</v>
      </c>
      <c r="B4" s="394"/>
      <c r="C4" s="4">
        <f>'3. P y G PRESENTACION'!C4</f>
        <v>2024</v>
      </c>
    </row>
    <row r="5" spans="1:3">
      <c r="A5" s="395" t="s">
        <v>4</v>
      </c>
      <c r="B5" s="396"/>
      <c r="C5" s="397"/>
    </row>
    <row r="6" spans="1:3">
      <c r="A6" s="49" t="s">
        <v>5</v>
      </c>
      <c r="B6" s="398" t="s">
        <v>74</v>
      </c>
      <c r="C6" s="387"/>
    </row>
    <row r="7" spans="1:3">
      <c r="A7" s="49" t="s">
        <v>75</v>
      </c>
      <c r="B7" s="386">
        <v>45291</v>
      </c>
      <c r="C7" s="387"/>
    </row>
    <row r="8" spans="1:3" ht="23.25">
      <c r="A8" s="399" t="s">
        <v>76</v>
      </c>
      <c r="B8" s="400"/>
      <c r="C8" s="401"/>
    </row>
    <row r="9" spans="1:3" ht="15.75" thickBot="1">
      <c r="A9" s="402" t="s">
        <v>7</v>
      </c>
      <c r="B9" s="403"/>
      <c r="C9" s="404"/>
    </row>
    <row r="10" spans="1:3" ht="18.75">
      <c r="A10" s="50" t="s">
        <v>77</v>
      </c>
      <c r="B10" s="51">
        <f>'3. P y G PRESENTACION'!B9</f>
        <v>2024</v>
      </c>
      <c r="C10" s="51" t="str">
        <f>'3. P y G PRESENTACION'!C9</f>
        <v>2023 (estimado)</v>
      </c>
    </row>
    <row r="11" spans="1:3">
      <c r="A11" s="52" t="s">
        <v>78</v>
      </c>
      <c r="B11" s="53">
        <v>113939674.91767055</v>
      </c>
      <c r="C11" s="54">
        <v>80999430.569557562</v>
      </c>
    </row>
    <row r="12" spans="1:3">
      <c r="A12" s="55" t="s">
        <v>80</v>
      </c>
      <c r="B12" s="56">
        <v>58954242.457746401</v>
      </c>
      <c r="C12" s="57">
        <v>34925760.013852686</v>
      </c>
    </row>
    <row r="13" spans="1:3" hidden="1">
      <c r="A13" s="58" t="s">
        <v>81</v>
      </c>
      <c r="B13" s="59">
        <v>0</v>
      </c>
      <c r="C13" s="60">
        <v>0</v>
      </c>
    </row>
    <row r="14" spans="1:3">
      <c r="A14" s="61" t="s">
        <v>82</v>
      </c>
      <c r="B14" s="16">
        <v>2768848.1310416665</v>
      </c>
      <c r="C14" s="62">
        <v>547348.10287499998</v>
      </c>
    </row>
    <row r="15" spans="1:3">
      <c r="A15" s="58" t="s">
        <v>83</v>
      </c>
      <c r="B15" s="63">
        <v>52801255.006704733</v>
      </c>
      <c r="C15" s="64">
        <v>30873875.870977681</v>
      </c>
    </row>
    <row r="16" spans="1:3">
      <c r="A16" s="61" t="s">
        <v>84</v>
      </c>
      <c r="B16" s="16">
        <v>3384139.3199999994</v>
      </c>
      <c r="C16" s="62">
        <v>3504536.0399999996</v>
      </c>
    </row>
    <row r="17" spans="1:3">
      <c r="A17" s="55" t="s">
        <v>85</v>
      </c>
      <c r="B17" s="56">
        <v>54862033.54112415</v>
      </c>
      <c r="C17" s="57">
        <v>45947444.003944874</v>
      </c>
    </row>
    <row r="18" spans="1:3">
      <c r="A18" s="61" t="s">
        <v>86</v>
      </c>
      <c r="B18" s="16">
        <v>9524278.8963456135</v>
      </c>
      <c r="C18" s="65">
        <v>9680677.2135335021</v>
      </c>
    </row>
    <row r="19" spans="1:3" hidden="1">
      <c r="A19" s="58" t="s">
        <v>83</v>
      </c>
      <c r="B19" s="63">
        <v>0</v>
      </c>
      <c r="C19" s="64">
        <v>0</v>
      </c>
    </row>
    <row r="20" spans="1:3">
      <c r="A20" s="61" t="s">
        <v>87</v>
      </c>
      <c r="B20" s="16">
        <v>45337754.644778535</v>
      </c>
      <c r="C20" s="62">
        <v>36266766.790411375</v>
      </c>
    </row>
    <row r="21" spans="1:3">
      <c r="A21" s="66" t="s">
        <v>88</v>
      </c>
      <c r="B21" s="67">
        <v>99358.338799999998</v>
      </c>
      <c r="C21" s="68">
        <v>102185.97175999999</v>
      </c>
    </row>
    <row r="22" spans="1:3">
      <c r="A22" s="61" t="s">
        <v>89</v>
      </c>
      <c r="B22" s="69">
        <v>20891.650000000001</v>
      </c>
      <c r="C22" s="65">
        <v>20891.650000000001</v>
      </c>
    </row>
    <row r="23" spans="1:3">
      <c r="A23" s="70" t="s">
        <v>90</v>
      </c>
      <c r="B23" s="71">
        <v>78466.688799999989</v>
      </c>
      <c r="C23" s="72">
        <v>81294.321759999992</v>
      </c>
    </row>
    <row r="24" spans="1:3">
      <c r="A24" s="55" t="s">
        <v>91</v>
      </c>
      <c r="B24" s="56">
        <v>24040.58</v>
      </c>
      <c r="C24" s="57">
        <v>24040.58</v>
      </c>
    </row>
    <row r="25" spans="1:3" hidden="1">
      <c r="A25" s="55" t="s">
        <v>92</v>
      </c>
      <c r="B25" s="56">
        <v>0</v>
      </c>
      <c r="C25" s="57">
        <v>0</v>
      </c>
    </row>
    <row r="26" spans="1:3" hidden="1">
      <c r="A26" s="66" t="s">
        <v>93</v>
      </c>
      <c r="B26" s="73">
        <v>0</v>
      </c>
      <c r="C26" s="74">
        <v>0</v>
      </c>
    </row>
    <row r="27" spans="1:3" hidden="1">
      <c r="A27" s="75" t="s">
        <v>94</v>
      </c>
      <c r="B27" s="76">
        <v>0</v>
      </c>
      <c r="C27" s="77">
        <v>0</v>
      </c>
    </row>
    <row r="28" spans="1:3">
      <c r="A28" s="52" t="s">
        <v>95</v>
      </c>
      <c r="B28" s="53">
        <v>48152425.278521828</v>
      </c>
      <c r="C28" s="54">
        <v>41631588.667378537</v>
      </c>
    </row>
    <row r="29" spans="1:3" hidden="1">
      <c r="A29" s="66" t="s">
        <v>96</v>
      </c>
      <c r="B29" s="78">
        <v>0</v>
      </c>
      <c r="C29" s="79">
        <v>0</v>
      </c>
    </row>
    <row r="30" spans="1:3" hidden="1">
      <c r="A30" s="61" t="s">
        <v>97</v>
      </c>
      <c r="B30" s="69">
        <v>0</v>
      </c>
      <c r="C30" s="65">
        <v>0</v>
      </c>
    </row>
    <row r="31" spans="1:3" hidden="1">
      <c r="A31" s="80" t="s">
        <v>89</v>
      </c>
      <c r="B31" s="81">
        <v>0</v>
      </c>
      <c r="C31" s="82">
        <v>0</v>
      </c>
    </row>
    <row r="32" spans="1:3" hidden="1">
      <c r="A32" s="80" t="s">
        <v>98</v>
      </c>
      <c r="B32" s="81">
        <v>0</v>
      </c>
      <c r="C32" s="82">
        <v>0</v>
      </c>
    </row>
    <row r="33" spans="1:3" hidden="1">
      <c r="A33" s="61" t="s">
        <v>99</v>
      </c>
      <c r="B33" s="69">
        <v>0</v>
      </c>
      <c r="C33" s="65">
        <v>0</v>
      </c>
    </row>
    <row r="34" spans="1:3" hidden="1">
      <c r="A34" s="70" t="s">
        <v>100</v>
      </c>
      <c r="B34" s="71">
        <v>0</v>
      </c>
      <c r="C34" s="72">
        <v>0</v>
      </c>
    </row>
    <row r="35" spans="1:3" ht="21.75" customHeight="1">
      <c r="A35" s="55" t="s">
        <v>101</v>
      </c>
      <c r="B35" s="56">
        <v>886053.56</v>
      </c>
      <c r="C35" s="57">
        <v>886053.56</v>
      </c>
    </row>
    <row r="36" spans="1:3">
      <c r="A36" s="61" t="s">
        <v>102</v>
      </c>
      <c r="B36" s="69">
        <v>886023.56</v>
      </c>
      <c r="C36" s="65">
        <v>886023.56</v>
      </c>
    </row>
    <row r="37" spans="1:3">
      <c r="A37" s="61" t="s">
        <v>83</v>
      </c>
      <c r="B37" s="69">
        <v>30</v>
      </c>
      <c r="C37" s="65">
        <v>30</v>
      </c>
    </row>
    <row r="38" spans="1:3">
      <c r="A38" s="55" t="s">
        <v>103</v>
      </c>
      <c r="B38" s="56">
        <v>3801601.9187308773</v>
      </c>
      <c r="C38" s="57">
        <v>5198129.4431295739</v>
      </c>
    </row>
    <row r="39" spans="1:3">
      <c r="A39" s="61" t="s">
        <v>104</v>
      </c>
      <c r="B39" s="16">
        <v>108255.33960140143</v>
      </c>
      <c r="C39" s="62">
        <v>105960.66194784705</v>
      </c>
    </row>
    <row r="40" spans="1:3" hidden="1">
      <c r="A40" s="58" t="s">
        <v>105</v>
      </c>
      <c r="B40" s="59">
        <v>0</v>
      </c>
      <c r="C40" s="60">
        <v>0</v>
      </c>
    </row>
    <row r="41" spans="1:3">
      <c r="A41" s="61" t="s">
        <v>106</v>
      </c>
      <c r="B41" s="16">
        <v>3693346.5791294761</v>
      </c>
      <c r="C41" s="62">
        <v>5092168.7811817266</v>
      </c>
    </row>
    <row r="42" spans="1:3" hidden="1">
      <c r="A42" s="83" t="s">
        <v>107</v>
      </c>
      <c r="B42" s="84">
        <v>0</v>
      </c>
      <c r="C42" s="85">
        <v>0</v>
      </c>
    </row>
    <row r="43" spans="1:3">
      <c r="A43" s="55" t="s">
        <v>108</v>
      </c>
      <c r="B43" s="45">
        <v>30610000</v>
      </c>
      <c r="C43" s="86">
        <v>25000000</v>
      </c>
    </row>
    <row r="44" spans="1:3">
      <c r="A44" s="55" t="s">
        <v>109</v>
      </c>
      <c r="B44" s="19">
        <v>44869.51</v>
      </c>
      <c r="C44" s="87">
        <v>44869.51</v>
      </c>
    </row>
    <row r="45" spans="1:3">
      <c r="A45" s="55" t="s">
        <v>110</v>
      </c>
      <c r="B45" s="45">
        <v>12809900.289790949</v>
      </c>
      <c r="C45" s="86">
        <v>10502536.154248966</v>
      </c>
    </row>
    <row r="46" spans="1:3" ht="15.75" thickBot="1">
      <c r="A46" s="88" t="s">
        <v>111</v>
      </c>
      <c r="B46" s="89">
        <v>162092100.19619238</v>
      </c>
      <c r="C46" s="90">
        <v>122631019.23693609</v>
      </c>
    </row>
    <row r="47" spans="1:3" ht="60" customHeight="1" thickBot="1">
      <c r="A47" s="91"/>
      <c r="B47" s="92"/>
      <c r="C47" s="92"/>
    </row>
    <row r="48" spans="1:3" ht="19.5" thickBot="1">
      <c r="A48" s="388" t="s">
        <v>112</v>
      </c>
      <c r="B48" s="389"/>
      <c r="C48" s="390"/>
    </row>
    <row r="49" spans="1:3" ht="15.75">
      <c r="A49" s="391" t="s">
        <v>1</v>
      </c>
      <c r="B49" s="392"/>
      <c r="C49" s="3" t="s">
        <v>2</v>
      </c>
    </row>
    <row r="50" spans="1:3" ht="21.75" thickBot="1">
      <c r="A50" s="393" t="s">
        <v>3</v>
      </c>
      <c r="B50" s="394"/>
      <c r="C50" s="4">
        <f>C4</f>
        <v>2024</v>
      </c>
    </row>
    <row r="51" spans="1:3">
      <c r="A51" s="395" t="s">
        <v>4</v>
      </c>
      <c r="B51" s="396"/>
      <c r="C51" s="397"/>
    </row>
    <row r="52" spans="1:3">
      <c r="A52" s="49" t="s">
        <v>5</v>
      </c>
      <c r="B52" s="398" t="s">
        <v>74</v>
      </c>
      <c r="C52" s="387"/>
    </row>
    <row r="53" spans="1:3">
      <c r="A53" s="49" t="s">
        <v>75</v>
      </c>
      <c r="B53" s="386">
        <f>B7</f>
        <v>45291</v>
      </c>
      <c r="C53" s="387"/>
    </row>
    <row r="54" spans="1:3" ht="23.25">
      <c r="A54" s="399" t="s">
        <v>76</v>
      </c>
      <c r="B54" s="400"/>
      <c r="C54" s="401"/>
    </row>
    <row r="55" spans="1:3" ht="15.75" thickBot="1">
      <c r="A55" s="402" t="s">
        <v>7</v>
      </c>
      <c r="B55" s="403"/>
      <c r="C55" s="404"/>
    </row>
    <row r="56" spans="1:3" ht="18.75">
      <c r="A56" s="50" t="s">
        <v>113</v>
      </c>
      <c r="B56" s="51">
        <f>B10</f>
        <v>2024</v>
      </c>
      <c r="C56" s="51" t="str">
        <f>C10</f>
        <v>2023 (estimado)</v>
      </c>
    </row>
    <row r="57" spans="1:3">
      <c r="A57" s="52" t="s">
        <v>114</v>
      </c>
      <c r="B57" s="93">
        <v>55744495.04420884</v>
      </c>
      <c r="C57" s="94">
        <v>45762303.353116542</v>
      </c>
    </row>
    <row r="58" spans="1:3">
      <c r="A58" s="55" t="s">
        <v>115</v>
      </c>
      <c r="B58" s="56">
        <v>28720415.976657934</v>
      </c>
      <c r="C58" s="57">
        <v>27720415.971456945</v>
      </c>
    </row>
    <row r="59" spans="1:3">
      <c r="A59" s="55" t="s">
        <v>116</v>
      </c>
      <c r="B59" s="95">
        <v>15608538.4</v>
      </c>
      <c r="C59" s="96">
        <v>15608538.4</v>
      </c>
    </row>
    <row r="60" spans="1:3" hidden="1">
      <c r="A60" s="66" t="s">
        <v>117</v>
      </c>
      <c r="B60" s="97">
        <v>0</v>
      </c>
      <c r="C60" s="98">
        <v>0</v>
      </c>
    </row>
    <row r="61" spans="1:3">
      <c r="A61" s="55" t="s">
        <v>118</v>
      </c>
      <c r="B61" s="95">
        <v>12111877.571456941</v>
      </c>
      <c r="C61" s="96">
        <v>11107569.98</v>
      </c>
    </row>
    <row r="62" spans="1:3" hidden="1">
      <c r="A62" s="75" t="s">
        <v>119</v>
      </c>
      <c r="B62" s="99">
        <v>0</v>
      </c>
      <c r="C62" s="100">
        <v>0</v>
      </c>
    </row>
    <row r="63" spans="1:3" hidden="1">
      <c r="A63" s="55" t="s">
        <v>120</v>
      </c>
      <c r="B63" s="95">
        <v>0</v>
      </c>
      <c r="C63" s="96">
        <v>0</v>
      </c>
    </row>
    <row r="64" spans="1:3" hidden="1">
      <c r="A64" s="55" t="s">
        <v>121</v>
      </c>
      <c r="B64" s="95">
        <v>0</v>
      </c>
      <c r="C64" s="96">
        <v>0</v>
      </c>
    </row>
    <row r="65" spans="1:3">
      <c r="A65" s="55" t="s">
        <v>122</v>
      </c>
      <c r="B65" s="95">
        <v>1000000.0052009941</v>
      </c>
      <c r="C65" s="96">
        <v>1004307.5914569409</v>
      </c>
    </row>
    <row r="66" spans="1:3" hidden="1">
      <c r="A66" s="66" t="s">
        <v>123</v>
      </c>
      <c r="B66" s="97">
        <v>0</v>
      </c>
      <c r="C66" s="98">
        <v>0</v>
      </c>
    </row>
    <row r="67" spans="1:3" hidden="1">
      <c r="A67" s="55" t="s">
        <v>124</v>
      </c>
      <c r="B67" s="95">
        <v>0</v>
      </c>
      <c r="C67" s="96">
        <v>0</v>
      </c>
    </row>
    <row r="68" spans="1:3" hidden="1">
      <c r="A68" s="75" t="s">
        <v>125</v>
      </c>
      <c r="B68" s="99">
        <v>0</v>
      </c>
      <c r="C68" s="100">
        <v>0</v>
      </c>
    </row>
    <row r="69" spans="1:3">
      <c r="A69" s="55" t="s">
        <v>126</v>
      </c>
      <c r="B69" s="95">
        <v>27024079.067550905</v>
      </c>
      <c r="C69" s="96">
        <v>18041887.381659593</v>
      </c>
    </row>
    <row r="70" spans="1:3">
      <c r="A70" s="52" t="s">
        <v>127</v>
      </c>
      <c r="B70" s="93">
        <v>85641110.308376297</v>
      </c>
      <c r="C70" s="94">
        <v>61647428.11036884</v>
      </c>
    </row>
    <row r="71" spans="1:3">
      <c r="A71" s="66" t="s">
        <v>128</v>
      </c>
      <c r="B71" s="56">
        <v>890941.95</v>
      </c>
      <c r="C71" s="57">
        <v>890941.95</v>
      </c>
    </row>
    <row r="72" spans="1:3" hidden="1">
      <c r="A72" s="61" t="s">
        <v>129</v>
      </c>
      <c r="B72" s="101">
        <v>0</v>
      </c>
      <c r="C72" s="102">
        <v>0</v>
      </c>
    </row>
    <row r="73" spans="1:3" hidden="1">
      <c r="A73" s="61" t="s">
        <v>130</v>
      </c>
      <c r="B73" s="101">
        <v>0</v>
      </c>
      <c r="C73" s="102">
        <v>0</v>
      </c>
    </row>
    <row r="74" spans="1:3">
      <c r="A74" s="70" t="s">
        <v>131</v>
      </c>
      <c r="B74" s="103">
        <v>890941.95</v>
      </c>
      <c r="C74" s="104">
        <v>890941.95</v>
      </c>
    </row>
    <row r="75" spans="1:3">
      <c r="A75" s="55" t="s">
        <v>132</v>
      </c>
      <c r="B75" s="56">
        <v>84750168.358376294</v>
      </c>
      <c r="C75" s="57">
        <v>60756486.160368837</v>
      </c>
    </row>
    <row r="76" spans="1:3" hidden="1">
      <c r="A76" s="58" t="s">
        <v>133</v>
      </c>
      <c r="B76" s="105">
        <v>0</v>
      </c>
      <c r="C76" s="106">
        <v>0</v>
      </c>
    </row>
    <row r="77" spans="1:3">
      <c r="A77" s="61" t="s">
        <v>134</v>
      </c>
      <c r="B77" s="101">
        <v>84401509.0083763</v>
      </c>
      <c r="C77" s="102">
        <v>60407826.810368836</v>
      </c>
    </row>
    <row r="78" spans="1:3" hidden="1">
      <c r="A78" s="58" t="s">
        <v>135</v>
      </c>
      <c r="B78" s="105">
        <v>0</v>
      </c>
      <c r="C78" s="106">
        <v>0</v>
      </c>
    </row>
    <row r="79" spans="1:3">
      <c r="A79" s="61" t="s">
        <v>136</v>
      </c>
      <c r="B79" s="101">
        <v>348659.35</v>
      </c>
      <c r="C79" s="102">
        <v>348659.35</v>
      </c>
    </row>
    <row r="80" spans="1:3" hidden="1">
      <c r="A80" s="66" t="s">
        <v>137</v>
      </c>
      <c r="B80" s="73">
        <v>0</v>
      </c>
      <c r="C80" s="74">
        <v>0</v>
      </c>
    </row>
    <row r="81" spans="1:3" hidden="1">
      <c r="A81" s="55" t="s">
        <v>138</v>
      </c>
      <c r="B81" s="107">
        <v>0</v>
      </c>
      <c r="C81" s="108">
        <v>0</v>
      </c>
    </row>
    <row r="82" spans="1:3" hidden="1">
      <c r="A82" s="55" t="s">
        <v>139</v>
      </c>
      <c r="B82" s="107">
        <v>0</v>
      </c>
      <c r="C82" s="108">
        <v>0</v>
      </c>
    </row>
    <row r="83" spans="1:3" hidden="1">
      <c r="A83" s="55" t="s">
        <v>140</v>
      </c>
      <c r="B83" s="107">
        <v>0</v>
      </c>
      <c r="C83" s="108">
        <v>0</v>
      </c>
    </row>
    <row r="84" spans="1:3" hidden="1">
      <c r="A84" s="75" t="s">
        <v>141</v>
      </c>
      <c r="B84" s="76">
        <v>0</v>
      </c>
      <c r="C84" s="77">
        <v>0</v>
      </c>
    </row>
    <row r="85" spans="1:3">
      <c r="A85" s="52" t="s">
        <v>142</v>
      </c>
      <c r="B85" s="93">
        <v>20706494.843607232</v>
      </c>
      <c r="C85" s="94">
        <v>15221287.773450738</v>
      </c>
    </row>
    <row r="86" spans="1:3" hidden="1">
      <c r="A86" s="66" t="s">
        <v>143</v>
      </c>
      <c r="B86" s="73">
        <v>0</v>
      </c>
      <c r="C86" s="74">
        <v>0</v>
      </c>
    </row>
    <row r="87" spans="1:3" hidden="1">
      <c r="A87" s="55" t="s">
        <v>144</v>
      </c>
      <c r="B87" s="107">
        <v>0</v>
      </c>
      <c r="C87" s="108">
        <v>0</v>
      </c>
    </row>
    <row r="88" spans="1:3" hidden="1">
      <c r="A88" s="61" t="s">
        <v>129</v>
      </c>
      <c r="B88" s="101">
        <v>0</v>
      </c>
      <c r="C88" s="102">
        <v>0</v>
      </c>
    </row>
    <row r="89" spans="1:3" hidden="1">
      <c r="A89" s="61" t="s">
        <v>130</v>
      </c>
      <c r="B89" s="101">
        <v>0</v>
      </c>
      <c r="C89" s="102">
        <v>0</v>
      </c>
    </row>
    <row r="90" spans="1:3" hidden="1">
      <c r="A90" s="70" t="s">
        <v>131</v>
      </c>
      <c r="B90" s="103">
        <v>0</v>
      </c>
      <c r="C90" s="104">
        <v>0</v>
      </c>
    </row>
    <row r="91" spans="1:3">
      <c r="A91" s="55" t="s">
        <v>145</v>
      </c>
      <c r="B91" s="56">
        <v>13411263.520953452</v>
      </c>
      <c r="C91" s="57">
        <v>6588974.2241082573</v>
      </c>
    </row>
    <row r="92" spans="1:3" hidden="1">
      <c r="A92" s="58" t="s">
        <v>133</v>
      </c>
      <c r="B92" s="105">
        <v>0</v>
      </c>
      <c r="C92" s="106">
        <v>0</v>
      </c>
    </row>
    <row r="93" spans="1:3">
      <c r="A93" s="61" t="s">
        <v>134</v>
      </c>
      <c r="B93" s="101">
        <v>13063938.760953452</v>
      </c>
      <c r="C93" s="102">
        <v>6241649.4641082576</v>
      </c>
    </row>
    <row r="94" spans="1:3" hidden="1">
      <c r="A94" s="58" t="s">
        <v>146</v>
      </c>
      <c r="B94" s="105">
        <v>0</v>
      </c>
      <c r="C94" s="106">
        <v>0</v>
      </c>
    </row>
    <row r="95" spans="1:3">
      <c r="A95" s="61" t="s">
        <v>147</v>
      </c>
      <c r="B95" s="101">
        <v>347324.75999999995</v>
      </c>
      <c r="C95" s="102">
        <v>347324.75999999995</v>
      </c>
    </row>
    <row r="96" spans="1:3">
      <c r="A96" s="83" t="s">
        <v>148</v>
      </c>
      <c r="B96" s="109">
        <v>86329.69</v>
      </c>
      <c r="C96" s="110">
        <v>86329.69</v>
      </c>
    </row>
    <row r="97" spans="1:3">
      <c r="A97" s="55" t="s">
        <v>149</v>
      </c>
      <c r="B97" s="56">
        <v>5557138.5226537809</v>
      </c>
      <c r="C97" s="57">
        <v>6894220.7493424807</v>
      </c>
    </row>
    <row r="98" spans="1:3">
      <c r="A98" s="61" t="s">
        <v>150</v>
      </c>
      <c r="B98" s="101">
        <v>1921180.2317530685</v>
      </c>
      <c r="C98" s="102">
        <v>1712979.1639473136</v>
      </c>
    </row>
    <row r="99" spans="1:3">
      <c r="A99" s="61" t="s">
        <v>151</v>
      </c>
      <c r="B99" s="101">
        <v>3635958.2909007128</v>
      </c>
      <c r="C99" s="102">
        <v>5181241.5853951676</v>
      </c>
    </row>
    <row r="100" spans="1:3">
      <c r="A100" s="55" t="s">
        <v>152</v>
      </c>
      <c r="B100" s="107">
        <v>1651763.11</v>
      </c>
      <c r="C100" s="108">
        <v>1651763.11</v>
      </c>
    </row>
    <row r="101" spans="1:3" hidden="1">
      <c r="A101" s="83" t="s">
        <v>153</v>
      </c>
      <c r="B101" s="109">
        <v>0</v>
      </c>
      <c r="C101" s="110">
        <v>0</v>
      </c>
    </row>
    <row r="102" spans="1:3" ht="19.5" thickBot="1">
      <c r="A102" s="111" t="s">
        <v>154</v>
      </c>
      <c r="B102" s="89">
        <v>162092100.19619238</v>
      </c>
      <c r="C102" s="90">
        <v>122631019.23693612</v>
      </c>
    </row>
  </sheetData>
  <mergeCells count="16">
    <mergeCell ref="B52:C52"/>
    <mergeCell ref="B53:C53"/>
    <mergeCell ref="A54:C54"/>
    <mergeCell ref="A55:C55"/>
    <mergeCell ref="A8:C8"/>
    <mergeCell ref="A9:C9"/>
    <mergeCell ref="A48:C48"/>
    <mergeCell ref="A49:B49"/>
    <mergeCell ref="A50:B50"/>
    <mergeCell ref="A51:C51"/>
    <mergeCell ref="B7:C7"/>
    <mergeCell ref="A2:C2"/>
    <mergeCell ref="A3:B3"/>
    <mergeCell ref="A4:B4"/>
    <mergeCell ref="A5:C5"/>
    <mergeCell ref="B6:C6"/>
  </mergeCells>
  <pageMargins left="0.70866141732283472" right="0.70866141732283472" top="0.74803149606299213" bottom="0.74803149606299213" header="0.31496062992125984" footer="0.31496062992125984"/>
  <pageSetup paperSize="9" scale="97" orientation="portrait" r:id="rId1"/>
  <rowBreaks count="1" manualBreakCount="1">
    <brk id="46" max="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H52"/>
  <sheetViews>
    <sheetView showGridLines="0" topLeftCell="A31" zoomScaleNormal="100" zoomScaleSheetLayoutView="100" workbookViewId="0">
      <selection activeCell="L53" sqref="L53"/>
    </sheetView>
  </sheetViews>
  <sheetFormatPr baseColWidth="10" defaultColWidth="11.42578125" defaultRowHeight="15"/>
  <cols>
    <col min="1" max="1" width="19.7109375" style="2" customWidth="1"/>
    <col min="2" max="6" width="11.7109375" style="2" customWidth="1"/>
    <col min="7" max="7" width="87.85546875" style="2" customWidth="1"/>
    <col min="8" max="8" width="14.7109375" style="2" customWidth="1"/>
    <col min="9" max="16384" width="11.42578125" style="2"/>
  </cols>
  <sheetData>
    <row r="1" spans="1:8" ht="60" customHeight="1" thickBot="1">
      <c r="A1" s="1"/>
      <c r="B1" s="1"/>
      <c r="C1" s="1"/>
      <c r="D1" s="1"/>
      <c r="E1" s="1"/>
      <c r="F1" s="1"/>
      <c r="G1" s="1"/>
      <c r="H1" s="1"/>
    </row>
    <row r="2" spans="1:8" ht="21.75" thickBot="1">
      <c r="A2" s="423" t="s">
        <v>449</v>
      </c>
      <c r="B2" s="424"/>
      <c r="C2" s="424"/>
      <c r="D2" s="424"/>
      <c r="E2" s="424"/>
      <c r="F2" s="424"/>
      <c r="G2" s="424"/>
      <c r="H2" s="425"/>
    </row>
    <row r="3" spans="1:8" ht="15.75" customHeight="1">
      <c r="A3" s="391" t="s">
        <v>1</v>
      </c>
      <c r="B3" s="569"/>
      <c r="C3" s="569"/>
      <c r="D3" s="569"/>
      <c r="E3" s="569"/>
      <c r="F3" s="569"/>
      <c r="G3" s="392"/>
      <c r="H3" s="330" t="s">
        <v>2</v>
      </c>
    </row>
    <row r="4" spans="1:8" ht="21.75" customHeight="1">
      <c r="A4" s="570" t="s">
        <v>3</v>
      </c>
      <c r="B4" s="571"/>
      <c r="C4" s="571"/>
      <c r="D4" s="571"/>
      <c r="E4" s="571"/>
      <c r="F4" s="571"/>
      <c r="G4" s="572"/>
      <c r="H4" s="331">
        <f>'1.-2. Balance '!C4</f>
        <v>2024</v>
      </c>
    </row>
    <row r="5" spans="1:8" ht="15" customHeight="1">
      <c r="A5" s="573" t="s">
        <v>4</v>
      </c>
      <c r="B5" s="574"/>
      <c r="C5" s="574"/>
      <c r="D5" s="574"/>
      <c r="E5" s="574"/>
      <c r="F5" s="574"/>
      <c r="G5" s="574"/>
      <c r="H5" s="575"/>
    </row>
    <row r="6" spans="1:8">
      <c r="A6" s="573" t="s">
        <v>5</v>
      </c>
      <c r="B6" s="574"/>
      <c r="C6" s="574"/>
      <c r="D6" s="574"/>
      <c r="E6" s="574"/>
      <c r="F6" s="574"/>
      <c r="G6" s="574"/>
      <c r="H6" s="575"/>
    </row>
    <row r="7" spans="1:8" ht="19.5" thickBot="1">
      <c r="A7" s="576" t="s">
        <v>450</v>
      </c>
      <c r="B7" s="577"/>
      <c r="C7" s="577"/>
      <c r="D7" s="577"/>
      <c r="E7" s="577"/>
      <c r="F7" s="577"/>
      <c r="G7" s="577"/>
      <c r="H7" s="578"/>
    </row>
    <row r="8" spans="1:8" ht="7.5" customHeight="1" thickBot="1">
      <c r="A8" s="579"/>
      <c r="B8" s="580"/>
      <c r="C8" s="580"/>
      <c r="D8" s="580"/>
      <c r="E8" s="580"/>
      <c r="F8" s="580"/>
      <c r="G8" s="580"/>
      <c r="H8" s="332"/>
    </row>
    <row r="9" spans="1:8" ht="18.75" customHeight="1" thickBot="1">
      <c r="A9" s="581" t="s">
        <v>451</v>
      </c>
      <c r="B9" s="582"/>
      <c r="C9" s="582"/>
      <c r="D9" s="582"/>
      <c r="E9" s="582"/>
      <c r="F9" s="582"/>
      <c r="G9" s="583"/>
      <c r="H9" s="333" t="s">
        <v>452</v>
      </c>
    </row>
    <row r="10" spans="1:8" ht="15.75">
      <c r="A10" s="584" t="s">
        <v>453</v>
      </c>
      <c r="B10" s="585"/>
      <c r="C10" s="585"/>
      <c r="D10" s="585"/>
      <c r="E10" s="585"/>
      <c r="F10" s="585"/>
      <c r="G10" s="586"/>
      <c r="H10" s="334">
        <v>9358150</v>
      </c>
    </row>
    <row r="11" spans="1:8" ht="15.75">
      <c r="A11" s="587" t="s">
        <v>454</v>
      </c>
      <c r="B11" s="588"/>
      <c r="C11" s="588"/>
      <c r="D11" s="588"/>
      <c r="E11" s="588"/>
      <c r="F11" s="588"/>
      <c r="G11" s="589"/>
      <c r="H11" s="335">
        <v>4000000</v>
      </c>
    </row>
    <row r="12" spans="1:8" ht="15.75">
      <c r="A12" s="587" t="s">
        <v>455</v>
      </c>
      <c r="B12" s="588"/>
      <c r="C12" s="588"/>
      <c r="D12" s="588"/>
      <c r="E12" s="588"/>
      <c r="F12" s="588"/>
      <c r="G12" s="589"/>
      <c r="H12" s="335">
        <v>5358150</v>
      </c>
    </row>
    <row r="13" spans="1:8" ht="15.75">
      <c r="A13" s="566" t="s">
        <v>456</v>
      </c>
      <c r="B13" s="567"/>
      <c r="C13" s="567"/>
      <c r="D13" s="567"/>
      <c r="E13" s="567"/>
      <c r="F13" s="567"/>
      <c r="G13" s="568"/>
      <c r="H13" s="336">
        <v>20706046.530000001</v>
      </c>
    </row>
    <row r="14" spans="1:8" ht="15.75" collapsed="1">
      <c r="A14" s="592" t="s">
        <v>457</v>
      </c>
      <c r="B14" s="593"/>
      <c r="C14" s="593"/>
      <c r="D14" s="593"/>
      <c r="E14" s="593"/>
      <c r="F14" s="593"/>
      <c r="G14" s="594"/>
      <c r="H14" s="336">
        <v>3828046.5300000003</v>
      </c>
    </row>
    <row r="15" spans="1:8" ht="15.75">
      <c r="A15" s="595" t="s">
        <v>458</v>
      </c>
      <c r="B15" s="596"/>
      <c r="C15" s="596"/>
      <c r="D15" s="596"/>
      <c r="E15" s="596"/>
      <c r="F15" s="596"/>
      <c r="G15" s="597"/>
      <c r="H15" s="337">
        <v>613558.43000000005</v>
      </c>
    </row>
    <row r="16" spans="1:8" ht="15.75">
      <c r="A16" s="598" t="s">
        <v>459</v>
      </c>
      <c r="B16" s="599"/>
      <c r="C16" s="599"/>
      <c r="D16" s="599"/>
      <c r="E16" s="599"/>
      <c r="F16" s="599"/>
      <c r="G16" s="599"/>
      <c r="H16" s="338"/>
    </row>
    <row r="17" spans="1:8" ht="15.75">
      <c r="A17" s="600" t="s">
        <v>460</v>
      </c>
      <c r="B17" s="601"/>
      <c r="C17" s="601"/>
      <c r="D17" s="601"/>
      <c r="E17" s="601"/>
      <c r="F17" s="601"/>
      <c r="G17" s="601"/>
      <c r="H17" s="339">
        <v>1317678.07</v>
      </c>
    </row>
    <row r="18" spans="1:8" ht="15.75">
      <c r="A18" s="602" t="s">
        <v>461</v>
      </c>
      <c r="B18" s="603"/>
      <c r="C18" s="603"/>
      <c r="D18" s="603"/>
      <c r="E18" s="603"/>
      <c r="F18" s="603"/>
      <c r="G18" s="604"/>
      <c r="H18" s="340"/>
    </row>
    <row r="19" spans="1:8" ht="15.75">
      <c r="A19" s="602" t="s">
        <v>462</v>
      </c>
      <c r="B19" s="603"/>
      <c r="C19" s="603"/>
      <c r="D19" s="603"/>
      <c r="E19" s="603"/>
      <c r="F19" s="603"/>
      <c r="G19" s="604"/>
      <c r="H19" s="335">
        <v>180462.24</v>
      </c>
    </row>
    <row r="20" spans="1:8" ht="16.5" customHeight="1">
      <c r="A20" s="602" t="s">
        <v>463</v>
      </c>
      <c r="B20" s="603"/>
      <c r="C20" s="603"/>
      <c r="D20" s="603"/>
      <c r="E20" s="603"/>
      <c r="F20" s="603"/>
      <c r="G20" s="604"/>
      <c r="H20" s="341">
        <v>1716347.79</v>
      </c>
    </row>
    <row r="21" spans="1:8" ht="15.75">
      <c r="A21" s="605"/>
      <c r="B21" s="606"/>
      <c r="C21" s="606"/>
      <c r="D21" s="606"/>
      <c r="E21" s="606"/>
      <c r="F21" s="606"/>
      <c r="G21" s="607"/>
      <c r="H21" s="341"/>
    </row>
    <row r="22" spans="1:8" ht="15.75">
      <c r="A22" s="566" t="s">
        <v>464</v>
      </c>
      <c r="B22" s="567"/>
      <c r="C22" s="567"/>
      <c r="D22" s="567"/>
      <c r="E22" s="567"/>
      <c r="F22" s="567"/>
      <c r="G22" s="568"/>
      <c r="H22" s="336">
        <v>16878000</v>
      </c>
    </row>
    <row r="23" spans="1:8" ht="15.75">
      <c r="A23" s="608" t="s">
        <v>465</v>
      </c>
      <c r="B23" s="609"/>
      <c r="C23" s="609"/>
      <c r="D23" s="609"/>
      <c r="E23" s="609"/>
      <c r="F23" s="609"/>
      <c r="G23" s="610"/>
      <c r="H23" s="342">
        <v>16878000</v>
      </c>
    </row>
    <row r="24" spans="1:8" ht="27" customHeight="1">
      <c r="A24" s="611" t="s">
        <v>288</v>
      </c>
      <c r="B24" s="612"/>
      <c r="C24" s="612"/>
      <c r="D24" s="612"/>
      <c r="E24" s="612"/>
      <c r="F24" s="612"/>
      <c r="G24" s="613"/>
      <c r="H24" s="590">
        <v>30064196.530000001</v>
      </c>
    </row>
    <row r="25" spans="1:8" ht="3" customHeight="1" thickBot="1">
      <c r="A25" s="614"/>
      <c r="B25" s="615"/>
      <c r="C25" s="615"/>
      <c r="D25" s="615"/>
      <c r="E25" s="615"/>
      <c r="F25" s="615"/>
      <c r="G25" s="616"/>
      <c r="H25" s="591"/>
    </row>
    <row r="26" spans="1:8" ht="15.75" thickBot="1">
      <c r="A26" s="343"/>
      <c r="B26" s="344"/>
      <c r="C26" s="344"/>
      <c r="D26" s="344"/>
      <c r="E26" s="344"/>
      <c r="F26" s="344"/>
      <c r="G26" s="344"/>
      <c r="H26" s="345"/>
    </row>
    <row r="27" spans="1:8" ht="19.5" thickBot="1">
      <c r="A27" s="620" t="s">
        <v>466</v>
      </c>
      <c r="B27" s="621"/>
      <c r="C27" s="621"/>
      <c r="D27" s="621"/>
      <c r="E27" s="621"/>
      <c r="F27" s="621"/>
      <c r="G27" s="621"/>
      <c r="H27" s="622"/>
    </row>
    <row r="28" spans="1:8" ht="7.5" customHeight="1" thickBot="1">
      <c r="A28" s="346"/>
      <c r="B28" s="347"/>
      <c r="C28" s="347"/>
      <c r="D28" s="347"/>
      <c r="E28" s="347"/>
      <c r="F28" s="347"/>
      <c r="G28" s="347"/>
      <c r="H28" s="348"/>
    </row>
    <row r="29" spans="1:8" ht="16.5" thickBot="1">
      <c r="A29" s="581" t="s">
        <v>451</v>
      </c>
      <c r="B29" s="582"/>
      <c r="C29" s="582"/>
      <c r="D29" s="582"/>
      <c r="E29" s="582"/>
      <c r="F29" s="582"/>
      <c r="G29" s="583"/>
      <c r="H29" s="333" t="s">
        <v>452</v>
      </c>
    </row>
    <row r="30" spans="1:8" ht="15.75">
      <c r="A30" s="584" t="s">
        <v>453</v>
      </c>
      <c r="B30" s="585"/>
      <c r="C30" s="585"/>
      <c r="D30" s="585"/>
      <c r="E30" s="585"/>
      <c r="F30" s="585"/>
      <c r="G30" s="586"/>
      <c r="H30" s="334">
        <v>0</v>
      </c>
    </row>
    <row r="31" spans="1:8" ht="15.75">
      <c r="A31" s="617" t="s">
        <v>467</v>
      </c>
      <c r="B31" s="618"/>
      <c r="C31" s="618"/>
      <c r="D31" s="618"/>
      <c r="E31" s="618"/>
      <c r="F31" s="618"/>
      <c r="G31" s="619"/>
      <c r="H31" s="341"/>
    </row>
    <row r="32" spans="1:8" ht="15.75">
      <c r="A32" s="617" t="s">
        <v>468</v>
      </c>
      <c r="B32" s="618"/>
      <c r="C32" s="618"/>
      <c r="D32" s="618"/>
      <c r="E32" s="618"/>
      <c r="F32" s="618"/>
      <c r="G32" s="619"/>
      <c r="H32" s="341"/>
    </row>
    <row r="33" spans="1:8" ht="15.75">
      <c r="A33" s="617" t="s">
        <v>469</v>
      </c>
      <c r="B33" s="618"/>
      <c r="C33" s="618"/>
      <c r="D33" s="618"/>
      <c r="E33" s="618"/>
      <c r="F33" s="618"/>
      <c r="G33" s="619"/>
      <c r="H33" s="341"/>
    </row>
    <row r="34" spans="1:8" ht="15.75">
      <c r="A34" s="617" t="s">
        <v>470</v>
      </c>
      <c r="B34" s="618"/>
      <c r="C34" s="618"/>
      <c r="D34" s="618"/>
      <c r="E34" s="618"/>
      <c r="F34" s="618"/>
      <c r="G34" s="619"/>
      <c r="H34" s="335">
        <v>0</v>
      </c>
    </row>
    <row r="35" spans="1:8" ht="15.75">
      <c r="A35" s="617" t="s">
        <v>471</v>
      </c>
      <c r="B35" s="618"/>
      <c r="C35" s="618"/>
      <c r="D35" s="618"/>
      <c r="E35" s="618"/>
      <c r="F35" s="618"/>
      <c r="G35" s="619"/>
      <c r="H35" s="335"/>
    </row>
    <row r="36" spans="1:8" ht="15.75">
      <c r="A36" s="566" t="s">
        <v>456</v>
      </c>
      <c r="B36" s="567"/>
      <c r="C36" s="567"/>
      <c r="D36" s="567"/>
      <c r="E36" s="567"/>
      <c r="F36" s="567"/>
      <c r="G36" s="568"/>
      <c r="H36" s="336">
        <v>36964355</v>
      </c>
    </row>
    <row r="37" spans="1:8" ht="15.75">
      <c r="A37" s="617" t="s">
        <v>467</v>
      </c>
      <c r="B37" s="618"/>
      <c r="C37" s="618"/>
      <c r="D37" s="618"/>
      <c r="E37" s="618"/>
      <c r="F37" s="618"/>
      <c r="G37" s="619"/>
      <c r="H37" s="341"/>
    </row>
    <row r="38" spans="1:8" ht="15.75">
      <c r="A38" s="617" t="s">
        <v>468</v>
      </c>
      <c r="B38" s="618"/>
      <c r="C38" s="618"/>
      <c r="D38" s="618"/>
      <c r="E38" s="618"/>
      <c r="F38" s="618"/>
      <c r="G38" s="619"/>
      <c r="H38" s="341"/>
    </row>
    <row r="39" spans="1:8" ht="15.75">
      <c r="A39" s="617" t="s">
        <v>469</v>
      </c>
      <c r="B39" s="618"/>
      <c r="C39" s="618"/>
      <c r="D39" s="618"/>
      <c r="E39" s="618"/>
      <c r="F39" s="618"/>
      <c r="G39" s="619"/>
      <c r="H39" s="341"/>
    </row>
    <row r="40" spans="1:8" ht="15.75">
      <c r="A40" s="592" t="s">
        <v>472</v>
      </c>
      <c r="B40" s="593"/>
      <c r="C40" s="593"/>
      <c r="D40" s="593"/>
      <c r="E40" s="593"/>
      <c r="F40" s="593"/>
      <c r="G40" s="594"/>
      <c r="H40" s="336">
        <v>36964355</v>
      </c>
    </row>
    <row r="41" spans="1:8" ht="15.75">
      <c r="A41" s="628" t="s">
        <v>473</v>
      </c>
      <c r="B41" s="629"/>
      <c r="C41" s="629"/>
      <c r="D41" s="629"/>
      <c r="E41" s="629"/>
      <c r="F41" s="629"/>
      <c r="G41" s="630"/>
      <c r="H41" s="335">
        <v>3050688.76</v>
      </c>
    </row>
    <row r="42" spans="1:8" ht="15.75">
      <c r="A42" s="628" t="s">
        <v>474</v>
      </c>
      <c r="B42" s="629"/>
      <c r="C42" s="629"/>
      <c r="D42" s="629"/>
      <c r="E42" s="629"/>
      <c r="F42" s="629"/>
      <c r="G42" s="630"/>
      <c r="H42" s="335">
        <v>5648666.2400000002</v>
      </c>
    </row>
    <row r="43" spans="1:8" ht="15.75">
      <c r="A43" s="631" t="s">
        <v>475</v>
      </c>
      <c r="B43" s="632"/>
      <c r="C43" s="632"/>
      <c r="D43" s="632"/>
      <c r="E43" s="632"/>
      <c r="F43" s="632"/>
      <c r="G43" s="633"/>
      <c r="H43" s="336">
        <v>28265000</v>
      </c>
    </row>
    <row r="44" spans="1:8" ht="15.75">
      <c r="A44" s="634" t="s">
        <v>476</v>
      </c>
      <c r="B44" s="635"/>
      <c r="C44" s="635"/>
      <c r="D44" s="635"/>
      <c r="E44" s="635"/>
      <c r="F44" s="635"/>
      <c r="G44" s="636"/>
      <c r="H44" s="341">
        <v>0</v>
      </c>
    </row>
    <row r="45" spans="1:8" ht="15.75">
      <c r="A45" s="634" t="s">
        <v>477</v>
      </c>
      <c r="B45" s="635"/>
      <c r="C45" s="635"/>
      <c r="D45" s="635"/>
      <c r="E45" s="635"/>
      <c r="F45" s="635"/>
      <c r="G45" s="636"/>
      <c r="H45" s="341">
        <v>28265000</v>
      </c>
    </row>
    <row r="46" spans="1:8" ht="16.5" thickBot="1">
      <c r="A46" s="623" t="s">
        <v>288</v>
      </c>
      <c r="B46" s="624"/>
      <c r="C46" s="624"/>
      <c r="D46" s="624"/>
      <c r="E46" s="624"/>
      <c r="F46" s="624"/>
      <c r="G46" s="625"/>
      <c r="H46" s="349">
        <v>36964355</v>
      </c>
    </row>
    <row r="47" spans="1:8" ht="7.5" customHeight="1"/>
    <row r="48" spans="1:8">
      <c r="A48" s="626" t="s">
        <v>478</v>
      </c>
      <c r="B48" s="626"/>
      <c r="C48" s="626"/>
      <c r="D48" s="626"/>
      <c r="E48" s="626"/>
      <c r="F48" s="626"/>
      <c r="G48" s="626"/>
      <c r="H48" s="626"/>
    </row>
    <row r="49" spans="1:8" ht="63.75" customHeight="1">
      <c r="A49" s="627" t="s">
        <v>479</v>
      </c>
      <c r="B49" s="627"/>
      <c r="C49" s="627"/>
      <c r="D49" s="627"/>
      <c r="E49" s="627"/>
      <c r="F49" s="627"/>
      <c r="G49" s="627"/>
      <c r="H49" s="627"/>
    </row>
    <row r="50" spans="1:8">
      <c r="A50" s="350"/>
      <c r="B50" s="350"/>
      <c r="C50" s="350"/>
      <c r="D50" s="350"/>
      <c r="E50" s="350"/>
      <c r="F50" s="350"/>
      <c r="G50" s="350"/>
      <c r="H50" s="350"/>
    </row>
    <row r="51" spans="1:8">
      <c r="A51" s="350"/>
      <c r="B51" s="350"/>
      <c r="C51" s="350"/>
      <c r="D51" s="350"/>
      <c r="E51" s="350"/>
      <c r="F51" s="350"/>
      <c r="G51" s="350"/>
      <c r="H51" s="350"/>
    </row>
    <row r="52" spans="1:8">
      <c r="A52" s="350"/>
      <c r="B52" s="350"/>
      <c r="C52" s="350"/>
      <c r="D52" s="350"/>
      <c r="E52" s="350"/>
      <c r="F52" s="350"/>
      <c r="G52" s="350"/>
      <c r="H52" s="350"/>
    </row>
  </sheetData>
  <mergeCells count="45">
    <mergeCell ref="A46:G46"/>
    <mergeCell ref="A48:H48"/>
    <mergeCell ref="A49:H49"/>
    <mergeCell ref="A40:G40"/>
    <mergeCell ref="A41:G41"/>
    <mergeCell ref="A42:G42"/>
    <mergeCell ref="A43:G43"/>
    <mergeCell ref="A44:G44"/>
    <mergeCell ref="A45:G45"/>
    <mergeCell ref="A39:G39"/>
    <mergeCell ref="A27:H27"/>
    <mergeCell ref="A29:G29"/>
    <mergeCell ref="A30:G30"/>
    <mergeCell ref="A31:G31"/>
    <mergeCell ref="A32:G32"/>
    <mergeCell ref="A33:G33"/>
    <mergeCell ref="A34:G34"/>
    <mergeCell ref="A35:G35"/>
    <mergeCell ref="A36:G36"/>
    <mergeCell ref="A37:G37"/>
    <mergeCell ref="A38:G38"/>
    <mergeCell ref="H24:H25"/>
    <mergeCell ref="A14:G14"/>
    <mergeCell ref="A15:G15"/>
    <mergeCell ref="A16:G16"/>
    <mergeCell ref="A17:G17"/>
    <mergeCell ref="A18:G18"/>
    <mergeCell ref="A19:G19"/>
    <mergeCell ref="A20:G20"/>
    <mergeCell ref="A21:G21"/>
    <mergeCell ref="A22:G22"/>
    <mergeCell ref="A23:G23"/>
    <mergeCell ref="A24:G25"/>
    <mergeCell ref="A13:G13"/>
    <mergeCell ref="A2:H2"/>
    <mergeCell ref="A3:G3"/>
    <mergeCell ref="A4:G4"/>
    <mergeCell ref="A5:H5"/>
    <mergeCell ref="A6:H6"/>
    <mergeCell ref="A7:H7"/>
    <mergeCell ref="A8:G8"/>
    <mergeCell ref="A9:G9"/>
    <mergeCell ref="A10:G10"/>
    <mergeCell ref="A11:G11"/>
    <mergeCell ref="A12:G12"/>
  </mergeCells>
  <printOptions horizontalCentered="1"/>
  <pageMargins left="0" right="0" top="0.43307086614173229" bottom="0.39370078740157483" header="0.19685039370078741" footer="0.19685039370078741"/>
  <pageSetup paperSize="9" scale="61" orientation="landscape" r:id="rId1"/>
  <drawing r:id="rId2"/>
</worksheet>
</file>

<file path=xl/worksheets/sheet11.xml><?xml version="1.0" encoding="utf-8"?>
<worksheet xmlns="http://schemas.openxmlformats.org/spreadsheetml/2006/main" xmlns:r="http://schemas.openxmlformats.org/officeDocument/2006/relationships">
  <sheetPr>
    <tabColor rgb="FF92D050"/>
  </sheetPr>
  <dimension ref="A1:I60"/>
  <sheetViews>
    <sheetView showGridLines="0" topLeftCell="A25" zoomScaleNormal="100" zoomScaleSheetLayoutView="100" workbookViewId="0">
      <selection activeCell="O24" sqref="O24"/>
    </sheetView>
  </sheetViews>
  <sheetFormatPr baseColWidth="10" defaultColWidth="11.42578125" defaultRowHeight="15"/>
  <cols>
    <col min="1" max="1" width="26.28515625" style="272" customWidth="1"/>
    <col min="2" max="2" width="10.7109375" style="272" customWidth="1"/>
    <col min="3" max="6" width="13.7109375" style="272" customWidth="1"/>
    <col min="7" max="7" width="14.7109375" style="272" customWidth="1"/>
    <col min="8" max="8" width="2.7109375" style="272" customWidth="1"/>
    <col min="9" max="16384" width="11.42578125" style="272"/>
  </cols>
  <sheetData>
    <row r="1" spans="1:9" ht="60" customHeight="1" thickBot="1">
      <c r="A1" s="285"/>
      <c r="B1" s="285"/>
      <c r="C1" s="285"/>
      <c r="D1" s="285"/>
      <c r="E1" s="285"/>
      <c r="F1" s="285"/>
      <c r="G1" s="285"/>
      <c r="H1" s="285"/>
      <c r="I1" s="285"/>
    </row>
    <row r="2" spans="1:9" ht="21.75" customHeight="1" thickBot="1">
      <c r="A2" s="423" t="s">
        <v>480</v>
      </c>
      <c r="B2" s="424"/>
      <c r="C2" s="424"/>
      <c r="D2" s="424"/>
      <c r="E2" s="424"/>
      <c r="F2" s="424"/>
      <c r="G2" s="424"/>
      <c r="H2" s="424"/>
      <c r="I2" s="425"/>
    </row>
    <row r="3" spans="1:9" ht="19.5" customHeight="1">
      <c r="A3" s="426" t="s">
        <v>1</v>
      </c>
      <c r="B3" s="427"/>
      <c r="C3" s="427"/>
      <c r="D3" s="427"/>
      <c r="E3" s="427"/>
      <c r="F3" s="427"/>
      <c r="G3" s="427"/>
      <c r="H3" s="428"/>
      <c r="I3" s="200" t="s">
        <v>2</v>
      </c>
    </row>
    <row r="4" spans="1:9" ht="22.5" customHeight="1" thickBot="1">
      <c r="A4" s="432" t="s">
        <v>291</v>
      </c>
      <c r="B4" s="432"/>
      <c r="C4" s="432"/>
      <c r="D4" s="432"/>
      <c r="E4" s="432"/>
      <c r="F4" s="432"/>
      <c r="G4" s="432"/>
      <c r="H4" s="432"/>
      <c r="I4" s="4">
        <f>'1.-2. Balance '!C4</f>
        <v>2024</v>
      </c>
    </row>
    <row r="5" spans="1:9" ht="24.75" customHeight="1">
      <c r="A5" s="543" t="s">
        <v>4</v>
      </c>
      <c r="B5" s="544"/>
      <c r="C5" s="544"/>
      <c r="D5" s="544"/>
      <c r="E5" s="544"/>
      <c r="F5" s="544"/>
      <c r="G5" s="544"/>
      <c r="H5" s="544"/>
      <c r="I5" s="545"/>
    </row>
    <row r="6" spans="1:9" ht="19.5" customHeight="1" thickBot="1">
      <c r="A6" s="546" t="s">
        <v>5</v>
      </c>
      <c r="B6" s="547"/>
      <c r="C6" s="547"/>
      <c r="D6" s="547"/>
      <c r="E6" s="547"/>
      <c r="F6" s="547"/>
      <c r="G6" s="547"/>
      <c r="H6" s="547"/>
      <c r="I6" s="548"/>
    </row>
    <row r="7" spans="1:9" ht="30" customHeight="1" thickBot="1">
      <c r="A7" s="637" t="s">
        <v>481</v>
      </c>
      <c r="B7" s="638"/>
      <c r="C7" s="638"/>
      <c r="D7" s="638"/>
      <c r="E7" s="638"/>
      <c r="F7" s="638"/>
      <c r="G7" s="638"/>
      <c r="H7" s="638"/>
      <c r="I7" s="639"/>
    </row>
    <row r="8" spans="1:9">
      <c r="A8" s="351"/>
      <c r="B8" s="352"/>
      <c r="C8" s="352"/>
      <c r="D8" s="352"/>
      <c r="E8" s="352"/>
      <c r="F8" s="352"/>
      <c r="G8" s="352"/>
      <c r="H8" s="352"/>
      <c r="I8" s="353"/>
    </row>
    <row r="9" spans="1:9">
      <c r="A9" s="354"/>
      <c r="B9" s="355" t="s">
        <v>482</v>
      </c>
      <c r="C9" s="356"/>
      <c r="D9" s="356"/>
      <c r="E9" s="356"/>
      <c r="F9" s="356"/>
      <c r="G9" s="356"/>
      <c r="H9" s="356"/>
      <c r="I9" s="357"/>
    </row>
    <row r="10" spans="1:9" ht="14.1" customHeight="1">
      <c r="A10" s="354"/>
      <c r="B10" s="356"/>
      <c r="C10" s="356"/>
      <c r="D10" s="356"/>
      <c r="E10" s="356"/>
      <c r="F10" s="356"/>
      <c r="G10" s="356"/>
      <c r="H10" s="356"/>
      <c r="I10" s="357"/>
    </row>
    <row r="11" spans="1:9">
      <c r="A11" s="354"/>
      <c r="B11" s="358" t="s">
        <v>79</v>
      </c>
      <c r="C11" s="359" t="s">
        <v>483</v>
      </c>
      <c r="D11" s="356"/>
      <c r="E11" s="356"/>
      <c r="F11" s="356"/>
      <c r="G11" s="356"/>
      <c r="H11" s="356"/>
      <c r="I11" s="357"/>
    </row>
    <row r="12" spans="1:9">
      <c r="A12" s="354"/>
      <c r="B12" s="358"/>
      <c r="C12" s="359" t="s">
        <v>484</v>
      </c>
      <c r="D12" s="356"/>
      <c r="E12" s="356"/>
      <c r="F12" s="356"/>
      <c r="G12" s="356"/>
      <c r="H12" s="356"/>
      <c r="I12" s="357"/>
    </row>
    <row r="13" spans="1:9">
      <c r="A13" s="354"/>
      <c r="B13" s="358"/>
      <c r="C13" s="359" t="s">
        <v>485</v>
      </c>
      <c r="D13" s="356"/>
      <c r="E13" s="356"/>
      <c r="F13" s="356"/>
      <c r="G13" s="356"/>
      <c r="H13" s="356"/>
      <c r="I13" s="357"/>
    </row>
    <row r="14" spans="1:9">
      <c r="A14" s="354"/>
      <c r="B14" s="358"/>
      <c r="C14" s="359" t="s">
        <v>486</v>
      </c>
      <c r="D14" s="356"/>
      <c r="E14" s="356"/>
      <c r="F14" s="356"/>
      <c r="G14" s="356"/>
      <c r="H14" s="356"/>
      <c r="I14" s="357"/>
    </row>
    <row r="15" spans="1:9">
      <c r="A15" s="354"/>
      <c r="B15" s="358"/>
      <c r="C15" s="359" t="s">
        <v>487</v>
      </c>
      <c r="D15" s="356"/>
      <c r="E15" s="356"/>
      <c r="F15" s="356"/>
      <c r="G15" s="356"/>
      <c r="H15" s="356"/>
      <c r="I15" s="357"/>
    </row>
    <row r="16" spans="1:9">
      <c r="A16" s="354"/>
      <c r="B16" s="360" t="s">
        <v>488</v>
      </c>
      <c r="C16" s="360"/>
      <c r="D16" s="360"/>
      <c r="E16" s="360"/>
      <c r="F16" s="360"/>
      <c r="G16" s="360"/>
      <c r="H16" s="360"/>
      <c r="I16" s="357"/>
    </row>
    <row r="17" spans="1:9" ht="14.25" customHeight="1">
      <c r="A17" s="354"/>
      <c r="B17" s="360"/>
      <c r="C17" s="360"/>
      <c r="D17" s="360"/>
      <c r="E17" s="360"/>
      <c r="F17" s="360"/>
      <c r="G17" s="360"/>
      <c r="H17" s="360"/>
      <c r="I17" s="357"/>
    </row>
    <row r="18" spans="1:9" ht="14.25" customHeight="1">
      <c r="A18" s="354"/>
      <c r="B18" s="356"/>
      <c r="C18" s="356"/>
      <c r="D18" s="356"/>
      <c r="E18" s="356"/>
      <c r="F18" s="356"/>
      <c r="G18" s="356"/>
      <c r="H18" s="356"/>
      <c r="I18" s="357"/>
    </row>
    <row r="19" spans="1:9">
      <c r="A19" s="361" t="s">
        <v>489</v>
      </c>
      <c r="B19" s="355"/>
      <c r="C19" s="355"/>
      <c r="D19" s="355"/>
      <c r="E19" s="355"/>
      <c r="F19" s="356"/>
      <c r="G19" s="356"/>
      <c r="H19" s="356"/>
      <c r="I19" s="357"/>
    </row>
    <row r="20" spans="1:9">
      <c r="A20" s="354"/>
      <c r="B20" s="356"/>
      <c r="C20" s="356"/>
      <c r="D20" s="356"/>
      <c r="E20" s="356"/>
      <c r="F20" s="356"/>
      <c r="G20" s="356"/>
      <c r="H20" s="356"/>
      <c r="I20" s="357"/>
    </row>
    <row r="21" spans="1:9">
      <c r="A21" s="170" t="s">
        <v>490</v>
      </c>
      <c r="B21" s="642" t="s">
        <v>491</v>
      </c>
      <c r="C21" s="642"/>
      <c r="D21" s="642"/>
      <c r="E21" s="642"/>
      <c r="F21" s="642"/>
      <c r="G21" s="362" t="s">
        <v>492</v>
      </c>
      <c r="H21" s="356"/>
      <c r="I21" s="357"/>
    </row>
    <row r="22" spans="1:9">
      <c r="A22" s="354"/>
      <c r="B22" s="356"/>
      <c r="C22" s="356"/>
      <c r="D22" s="356"/>
      <c r="E22" s="356"/>
      <c r="F22" s="356"/>
      <c r="G22" s="356"/>
      <c r="H22" s="356"/>
      <c r="I22" s="357"/>
    </row>
    <row r="23" spans="1:9">
      <c r="A23" s="354"/>
      <c r="B23" s="356"/>
      <c r="C23" s="356"/>
      <c r="D23" s="643" t="s">
        <v>493</v>
      </c>
      <c r="E23" s="644"/>
      <c r="F23" s="363">
        <v>763.76583333333417</v>
      </c>
      <c r="G23" s="362" t="s">
        <v>494</v>
      </c>
      <c r="H23" s="356"/>
      <c r="I23" s="357"/>
    </row>
    <row r="24" spans="1:9">
      <c r="A24" s="354"/>
      <c r="B24" s="356"/>
      <c r="C24" s="356"/>
      <c r="D24" s="356"/>
      <c r="E24" s="356"/>
      <c r="F24" s="356"/>
      <c r="G24" s="356"/>
      <c r="H24" s="356"/>
      <c r="I24" s="357"/>
    </row>
    <row r="25" spans="1:9">
      <c r="A25" s="354"/>
      <c r="B25" s="356"/>
      <c r="C25" s="356"/>
      <c r="D25" s="643" t="s">
        <v>495</v>
      </c>
      <c r="E25" s="644"/>
      <c r="F25" s="364">
        <v>40740548.500532478</v>
      </c>
      <c r="G25" s="362" t="s">
        <v>496</v>
      </c>
      <c r="H25" s="356"/>
      <c r="I25" s="357"/>
    </row>
    <row r="26" spans="1:9">
      <c r="A26" s="354"/>
      <c r="B26" s="356"/>
      <c r="C26" s="356"/>
      <c r="D26" s="356"/>
      <c r="E26" s="356"/>
      <c r="F26" s="356"/>
      <c r="G26" s="356"/>
      <c r="H26" s="356"/>
      <c r="I26" s="357"/>
    </row>
    <row r="27" spans="1:9">
      <c r="A27" s="354"/>
      <c r="B27" s="356"/>
      <c r="C27" s="356"/>
      <c r="D27" s="356"/>
      <c r="E27" s="356"/>
      <c r="F27" s="356"/>
      <c r="G27" s="356"/>
      <c r="H27" s="356"/>
      <c r="I27" s="357"/>
    </row>
    <row r="28" spans="1:9">
      <c r="A28" s="361" t="s">
        <v>497</v>
      </c>
      <c r="B28" s="356"/>
      <c r="C28" s="356"/>
      <c r="D28" s="356"/>
      <c r="E28" s="356"/>
      <c r="F28" s="356"/>
      <c r="G28" s="356"/>
      <c r="H28" s="356"/>
      <c r="I28" s="357"/>
    </row>
    <row r="29" spans="1:9" ht="14.25" customHeight="1">
      <c r="A29" s="354"/>
      <c r="B29" s="356"/>
      <c r="C29" s="356"/>
      <c r="D29" s="356"/>
      <c r="E29" s="356"/>
      <c r="F29" s="356"/>
      <c r="G29" s="365" t="s">
        <v>401</v>
      </c>
      <c r="H29" s="356"/>
      <c r="I29" s="357"/>
    </row>
    <row r="30" spans="1:9" ht="15.75" customHeight="1">
      <c r="A30" s="645" t="s">
        <v>498</v>
      </c>
      <c r="B30" s="646" t="s">
        <v>499</v>
      </c>
      <c r="C30" s="647" t="s">
        <v>500</v>
      </c>
      <c r="D30" s="648"/>
      <c r="E30" s="648"/>
      <c r="F30" s="648"/>
      <c r="G30" s="649"/>
      <c r="H30" s="356"/>
      <c r="I30" s="357"/>
    </row>
    <row r="31" spans="1:9" ht="25.5">
      <c r="A31" s="645"/>
      <c r="B31" s="646"/>
      <c r="C31" s="367" t="s">
        <v>502</v>
      </c>
      <c r="D31" s="367" t="s">
        <v>503</v>
      </c>
      <c r="E31" s="367" t="s">
        <v>504</v>
      </c>
      <c r="F31" s="367" t="s">
        <v>505</v>
      </c>
      <c r="G31" s="367" t="s">
        <v>506</v>
      </c>
      <c r="H31" s="368"/>
      <c r="I31" s="357"/>
    </row>
    <row r="32" spans="1:9" ht="15" customHeight="1">
      <c r="A32" s="366" t="s">
        <v>508</v>
      </c>
      <c r="B32" s="369">
        <v>0</v>
      </c>
      <c r="C32" s="370">
        <v>0</v>
      </c>
      <c r="D32" s="370">
        <v>0</v>
      </c>
      <c r="E32" s="370">
        <v>0</v>
      </c>
      <c r="F32" s="370">
        <v>0</v>
      </c>
      <c r="G32" s="371">
        <v>0</v>
      </c>
      <c r="H32" s="356"/>
      <c r="I32" s="357"/>
    </row>
    <row r="33" spans="1:9" ht="15" customHeight="1">
      <c r="A33" s="366" t="s">
        <v>509</v>
      </c>
      <c r="B33" s="369">
        <v>1</v>
      </c>
      <c r="C33" s="372">
        <v>78611.868000000002</v>
      </c>
      <c r="D33" s="372">
        <v>36081.372000000003</v>
      </c>
      <c r="E33" s="370">
        <v>0</v>
      </c>
      <c r="F33" s="370">
        <v>0</v>
      </c>
      <c r="G33" s="373">
        <v>114693.24</v>
      </c>
      <c r="H33" s="356"/>
      <c r="I33" s="357"/>
    </row>
    <row r="34" spans="1:9" ht="15" customHeight="1">
      <c r="A34" s="366" t="s">
        <v>510</v>
      </c>
      <c r="B34" s="369">
        <v>19</v>
      </c>
      <c r="C34" s="372">
        <v>713200.848</v>
      </c>
      <c r="D34" s="372">
        <v>215543.60786867599</v>
      </c>
      <c r="E34" s="370">
        <v>0</v>
      </c>
      <c r="F34" s="370">
        <v>0</v>
      </c>
      <c r="G34" s="371">
        <v>928744.45586867596</v>
      </c>
      <c r="H34" s="356"/>
      <c r="I34" s="357"/>
    </row>
    <row r="35" spans="1:9" ht="15" customHeight="1">
      <c r="A35" s="366" t="s">
        <v>501</v>
      </c>
      <c r="B35" s="369">
        <v>613.94352182556156</v>
      </c>
      <c r="C35" s="372">
        <v>18150919.574693844</v>
      </c>
      <c r="D35" s="372">
        <v>5563719.9864496756</v>
      </c>
      <c r="E35" s="370">
        <v>0</v>
      </c>
      <c r="F35" s="370">
        <v>0</v>
      </c>
      <c r="G35" s="371">
        <v>23714639.561143517</v>
      </c>
      <c r="H35" s="356"/>
      <c r="I35" s="357"/>
    </row>
    <row r="36" spans="1:9" ht="15" customHeight="1">
      <c r="A36" s="366" t="s">
        <v>507</v>
      </c>
      <c r="B36" s="369">
        <v>129.82231150777258</v>
      </c>
      <c r="C36" s="372">
        <v>3683372.2835726044</v>
      </c>
      <c r="D36" s="372">
        <v>1259751.5709207815</v>
      </c>
      <c r="E36" s="370">
        <v>0</v>
      </c>
      <c r="F36" s="370">
        <v>0</v>
      </c>
      <c r="G36" s="371">
        <v>4943123.8544933861</v>
      </c>
      <c r="H36" s="356"/>
      <c r="I36" s="357"/>
    </row>
    <row r="37" spans="1:9" ht="15" customHeight="1">
      <c r="A37" s="366" t="s">
        <v>511</v>
      </c>
      <c r="B37" s="369">
        <v>0</v>
      </c>
      <c r="C37" s="370">
        <v>0</v>
      </c>
      <c r="D37" s="370">
        <v>0</v>
      </c>
      <c r="E37" s="370">
        <v>0</v>
      </c>
      <c r="F37" s="370">
        <v>0</v>
      </c>
      <c r="G37" s="371">
        <v>0</v>
      </c>
      <c r="H37" s="356"/>
      <c r="I37" s="357"/>
    </row>
    <row r="38" spans="1:9">
      <c r="A38" s="374" t="s">
        <v>512</v>
      </c>
      <c r="B38" s="375">
        <v>763.76583333333417</v>
      </c>
      <c r="C38" s="371">
        <v>22626104.574266445</v>
      </c>
      <c r="D38" s="371">
        <v>7075096.5372391324</v>
      </c>
      <c r="E38" s="371">
        <v>0</v>
      </c>
      <c r="F38" s="371">
        <v>0</v>
      </c>
      <c r="G38" s="371">
        <v>29701201.111505579</v>
      </c>
      <c r="H38" s="362" t="s">
        <v>513</v>
      </c>
      <c r="I38" s="357"/>
    </row>
    <row r="39" spans="1:9" ht="14.25" customHeight="1">
      <c r="A39" s="354"/>
      <c r="B39" s="356"/>
      <c r="C39" s="356"/>
      <c r="D39" s="356"/>
      <c r="E39" s="356"/>
      <c r="F39" s="356"/>
      <c r="G39" s="356"/>
      <c r="H39" s="356"/>
      <c r="I39" s="357"/>
    </row>
    <row r="40" spans="1:9" ht="14.25" customHeight="1">
      <c r="A40" s="354"/>
      <c r="B40" s="356"/>
      <c r="C40" s="356"/>
      <c r="D40" s="356"/>
      <c r="E40" s="356"/>
      <c r="F40" s="356"/>
      <c r="G40" s="356"/>
      <c r="H40" s="356"/>
      <c r="I40" s="357"/>
    </row>
    <row r="41" spans="1:9">
      <c r="A41" s="361" t="s">
        <v>514</v>
      </c>
      <c r="B41" s="356"/>
      <c r="C41" s="356"/>
      <c r="D41" s="356"/>
      <c r="E41" s="356"/>
      <c r="F41" s="356"/>
      <c r="G41" s="356"/>
      <c r="H41" s="356"/>
      <c r="I41" s="357"/>
    </row>
    <row r="42" spans="1:9">
      <c r="A42" s="354"/>
      <c r="B42" s="356"/>
      <c r="C42" s="356"/>
      <c r="D42" s="356"/>
      <c r="E42" s="356"/>
      <c r="F42" s="356"/>
      <c r="G42" s="356"/>
      <c r="H42" s="356"/>
      <c r="I42" s="357"/>
    </row>
    <row r="43" spans="1:9">
      <c r="A43" s="376" t="s">
        <v>515</v>
      </c>
      <c r="B43" s="647" t="s">
        <v>516</v>
      </c>
      <c r="C43" s="649"/>
      <c r="D43" s="356"/>
      <c r="E43" s="356"/>
      <c r="F43" s="356"/>
      <c r="G43" s="356"/>
      <c r="H43" s="356"/>
      <c r="I43" s="357"/>
    </row>
    <row r="44" spans="1:9" ht="15" customHeight="1">
      <c r="A44" s="366" t="s">
        <v>517</v>
      </c>
      <c r="B44" s="650">
        <v>643927</v>
      </c>
      <c r="C44" s="651"/>
      <c r="D44" s="356"/>
      <c r="E44" s="356"/>
      <c r="F44" s="356"/>
      <c r="G44" s="356"/>
      <c r="H44" s="356"/>
      <c r="I44" s="357"/>
    </row>
    <row r="45" spans="1:9" ht="15" customHeight="1">
      <c r="A45" s="366" t="s">
        <v>518</v>
      </c>
      <c r="B45" s="650">
        <v>10395420.389026895</v>
      </c>
      <c r="C45" s="651"/>
      <c r="D45" s="356"/>
      <c r="E45" s="356"/>
      <c r="F45" s="356"/>
      <c r="G45" s="356"/>
      <c r="H45" s="356"/>
      <c r="I45" s="357"/>
    </row>
    <row r="46" spans="1:9">
      <c r="A46" s="374" t="s">
        <v>519</v>
      </c>
      <c r="B46" s="640">
        <v>11039347.389026895</v>
      </c>
      <c r="C46" s="641"/>
      <c r="D46" s="356"/>
      <c r="E46" s="356"/>
      <c r="F46" s="356"/>
      <c r="G46" s="377"/>
      <c r="H46" s="356"/>
      <c r="I46" s="357"/>
    </row>
    <row r="47" spans="1:9" ht="14.25" customHeight="1">
      <c r="A47" s="354"/>
      <c r="B47" s="356"/>
      <c r="C47" s="356"/>
      <c r="D47" s="356"/>
      <c r="E47" s="356"/>
      <c r="F47" s="356"/>
      <c r="G47" s="356"/>
      <c r="H47" s="356"/>
      <c r="I47" s="357"/>
    </row>
    <row r="48" spans="1:9" ht="14.25" customHeight="1">
      <c r="A48" s="354"/>
      <c r="B48" s="356"/>
      <c r="C48" s="356"/>
      <c r="D48" s="356"/>
      <c r="E48" s="356"/>
      <c r="F48" s="356"/>
      <c r="G48" s="356"/>
      <c r="H48" s="356"/>
      <c r="I48" s="357"/>
    </row>
    <row r="49" spans="1:9" ht="15.75" thickBot="1">
      <c r="A49" s="354" t="s">
        <v>445</v>
      </c>
      <c r="B49" s="356"/>
      <c r="C49" s="356"/>
      <c r="D49" s="356"/>
      <c r="E49" s="356"/>
      <c r="F49" s="356"/>
      <c r="G49" s="356"/>
      <c r="H49" s="356"/>
      <c r="I49" s="357"/>
    </row>
    <row r="50" spans="1:9">
      <c r="A50" s="351"/>
      <c r="B50" s="352"/>
      <c r="C50" s="352"/>
      <c r="D50" s="352"/>
      <c r="E50" s="352"/>
      <c r="F50" s="352"/>
      <c r="G50" s="353"/>
      <c r="H50" s="356"/>
      <c r="I50" s="357"/>
    </row>
    <row r="51" spans="1:9">
      <c r="A51" s="354"/>
      <c r="B51" s="356"/>
      <c r="C51" s="356"/>
      <c r="D51" s="356"/>
      <c r="E51" s="356"/>
      <c r="F51" s="356"/>
      <c r="G51" s="357"/>
      <c r="H51" s="356"/>
      <c r="I51" s="357"/>
    </row>
    <row r="52" spans="1:9">
      <c r="A52" s="354"/>
      <c r="B52" s="356"/>
      <c r="C52" s="356"/>
      <c r="D52" s="356"/>
      <c r="E52" s="356"/>
      <c r="F52" s="356"/>
      <c r="G52" s="357"/>
      <c r="H52" s="356"/>
      <c r="I52" s="357"/>
    </row>
    <row r="53" spans="1:9" ht="15.75" thickBot="1">
      <c r="A53" s="378"/>
      <c r="B53" s="379"/>
      <c r="C53" s="379"/>
      <c r="D53" s="379"/>
      <c r="E53" s="379"/>
      <c r="F53" s="379"/>
      <c r="G53" s="380"/>
      <c r="H53" s="356"/>
      <c r="I53" s="357"/>
    </row>
    <row r="54" spans="1:9" ht="15" customHeight="1" thickBot="1">
      <c r="A54" s="378"/>
      <c r="B54" s="379"/>
      <c r="C54" s="379"/>
      <c r="D54" s="379"/>
      <c r="E54" s="379"/>
      <c r="F54" s="379"/>
      <c r="G54" s="379"/>
      <c r="H54" s="379"/>
      <c r="I54" s="380"/>
    </row>
    <row r="55" spans="1:9" ht="13.5" customHeight="1">
      <c r="A55" s="356"/>
      <c r="B55" s="356"/>
      <c r="C55" s="356"/>
      <c r="D55" s="356"/>
      <c r="E55" s="356"/>
      <c r="F55" s="356"/>
      <c r="G55" s="356"/>
      <c r="H55" s="356"/>
      <c r="I55" s="356"/>
    </row>
    <row r="56" spans="1:9" ht="13.5" customHeight="1">
      <c r="A56" s="381" t="s">
        <v>520</v>
      </c>
      <c r="B56" s="382"/>
      <c r="C56" s="383"/>
      <c r="D56" s="383"/>
      <c r="E56" s="383"/>
      <c r="F56" s="383"/>
      <c r="G56" s="383"/>
      <c r="H56" s="383"/>
      <c r="I56" s="383"/>
    </row>
    <row r="57" spans="1:9" ht="12" customHeight="1">
      <c r="A57" s="384" t="s">
        <v>521</v>
      </c>
      <c r="B57" s="385"/>
      <c r="C57" s="383"/>
      <c r="D57" s="383"/>
      <c r="E57" s="383"/>
      <c r="F57" s="383"/>
      <c r="G57" s="383"/>
      <c r="H57" s="383"/>
      <c r="I57" s="383"/>
    </row>
    <row r="58" spans="1:9" ht="12" customHeight="1">
      <c r="A58" s="384" t="s">
        <v>522</v>
      </c>
      <c r="B58" s="385"/>
      <c r="C58" s="383"/>
      <c r="D58" s="383"/>
      <c r="E58" s="383"/>
      <c r="F58" s="383"/>
      <c r="G58" s="383"/>
      <c r="H58" s="383"/>
      <c r="I58" s="383"/>
    </row>
    <row r="59" spans="1:9" ht="12" customHeight="1">
      <c r="A59" s="384" t="s">
        <v>523</v>
      </c>
      <c r="B59" s="385"/>
      <c r="C59" s="383"/>
      <c r="D59" s="383"/>
      <c r="E59" s="383"/>
      <c r="F59" s="383"/>
      <c r="G59" s="383"/>
      <c r="H59" s="383"/>
      <c r="I59" s="383"/>
    </row>
    <row r="60" spans="1:9" ht="13.5" customHeight="1"/>
  </sheetData>
  <mergeCells count="16">
    <mergeCell ref="B46:C46"/>
    <mergeCell ref="B21:F21"/>
    <mergeCell ref="D23:E23"/>
    <mergeCell ref="D25:E25"/>
    <mergeCell ref="A30:A31"/>
    <mergeCell ref="B30:B31"/>
    <mergeCell ref="C30:G30"/>
    <mergeCell ref="B43:C43"/>
    <mergeCell ref="B44:C44"/>
    <mergeCell ref="B45:C45"/>
    <mergeCell ref="A7:I7"/>
    <mergeCell ref="A2:I2"/>
    <mergeCell ref="A3:H3"/>
    <mergeCell ref="A4:H4"/>
    <mergeCell ref="A5:I5"/>
    <mergeCell ref="A6:I6"/>
  </mergeCells>
  <printOptions horizontalCentered="1"/>
  <pageMargins left="0" right="0" top="0.98425196850393704" bottom="0.55118110236220474" header="0.31496062992125984" footer="0.31496062992125984"/>
  <pageSetup paperSize="9" scale="77" orientation="portrait" r:id="rId1"/>
  <drawing r:id="rId2"/>
</worksheet>
</file>

<file path=xl/worksheets/sheet2.xml><?xml version="1.0" encoding="utf-8"?>
<worksheet xmlns="http://schemas.openxmlformats.org/spreadsheetml/2006/main" xmlns:r="http://schemas.openxmlformats.org/officeDocument/2006/relationships">
  <sheetPr>
    <tabColor rgb="FF92D050"/>
    <pageSetUpPr fitToPage="1"/>
  </sheetPr>
  <dimension ref="A1:G111"/>
  <sheetViews>
    <sheetView showGridLines="0" topLeftCell="A10" zoomScale="85" zoomScaleNormal="85" zoomScaleSheetLayoutView="80" workbookViewId="0">
      <selection activeCell="D85" sqref="D85"/>
    </sheetView>
  </sheetViews>
  <sheetFormatPr baseColWidth="10" defaultColWidth="11.42578125" defaultRowHeight="15"/>
  <cols>
    <col min="1" max="1" width="75.28515625" style="2" customWidth="1"/>
    <col min="2" max="2" width="15.140625" style="2" customWidth="1"/>
    <col min="3" max="3" width="15.5703125" style="2" customWidth="1"/>
    <col min="4" max="16384" width="11.42578125" style="2"/>
  </cols>
  <sheetData>
    <row r="1" spans="1:3" ht="60" customHeight="1" thickBot="1">
      <c r="A1" s="1"/>
      <c r="B1" s="1"/>
      <c r="C1" s="1"/>
    </row>
    <row r="2" spans="1:3" ht="19.5" thickBot="1">
      <c r="A2" s="388" t="s">
        <v>0</v>
      </c>
      <c r="B2" s="389"/>
      <c r="C2" s="390"/>
    </row>
    <row r="3" spans="1:3" ht="15.75">
      <c r="A3" s="391" t="s">
        <v>1</v>
      </c>
      <c r="B3" s="392"/>
      <c r="C3" s="3" t="s">
        <v>2</v>
      </c>
    </row>
    <row r="4" spans="1:3" ht="21.75" thickBot="1">
      <c r="A4" s="393" t="s">
        <v>3</v>
      </c>
      <c r="B4" s="394"/>
      <c r="C4" s="4">
        <v>2024</v>
      </c>
    </row>
    <row r="5" spans="1:3">
      <c r="A5" s="395" t="s">
        <v>4</v>
      </c>
      <c r="B5" s="411"/>
      <c r="C5" s="412"/>
    </row>
    <row r="6" spans="1:3">
      <c r="A6" s="413" t="s">
        <v>5</v>
      </c>
      <c r="B6" s="414"/>
      <c r="C6" s="415"/>
    </row>
    <row r="7" spans="1:3" ht="23.25" customHeight="1">
      <c r="A7" s="399" t="s">
        <v>6</v>
      </c>
      <c r="B7" s="400"/>
      <c r="C7" s="401"/>
    </row>
    <row r="8" spans="1:3">
      <c r="A8" s="405" t="s">
        <v>7</v>
      </c>
      <c r="B8" s="406"/>
      <c r="C8" s="407"/>
    </row>
    <row r="9" spans="1:3" ht="36.75" customHeight="1">
      <c r="A9" s="5"/>
      <c r="B9" s="6">
        <v>2024</v>
      </c>
      <c r="C9" s="7" t="s">
        <v>8</v>
      </c>
    </row>
    <row r="10" spans="1:3">
      <c r="A10" s="408" t="s">
        <v>9</v>
      </c>
      <c r="B10" s="409"/>
      <c r="C10" s="410"/>
    </row>
    <row r="11" spans="1:3" ht="15" customHeight="1">
      <c r="A11" s="10" t="s">
        <v>10</v>
      </c>
      <c r="B11" s="11">
        <v>40533423.267427579</v>
      </c>
      <c r="C11" s="12">
        <v>33185085.700420462</v>
      </c>
    </row>
    <row r="12" spans="1:3" ht="15" customHeight="1">
      <c r="A12" s="14" t="s">
        <v>11</v>
      </c>
      <c r="B12" s="13">
        <v>8440376.7374275774</v>
      </c>
      <c r="C12" s="15">
        <v>7223386.9604204604</v>
      </c>
    </row>
    <row r="13" spans="1:3" ht="15" customHeight="1">
      <c r="A13" s="17" t="s">
        <v>12</v>
      </c>
      <c r="B13" s="13">
        <v>32093046.530000001</v>
      </c>
      <c r="C13" s="15">
        <v>25961698.740000002</v>
      </c>
    </row>
    <row r="14" spans="1:3" ht="15" hidden="1" customHeight="1">
      <c r="A14" s="18" t="s">
        <v>13</v>
      </c>
      <c r="B14" s="11">
        <v>0</v>
      </c>
      <c r="C14" s="12">
        <v>0</v>
      </c>
    </row>
    <row r="15" spans="1:3" ht="15" customHeight="1">
      <c r="A15" s="18" t="s">
        <v>14</v>
      </c>
      <c r="B15" s="11">
        <v>1629545.3770937084</v>
      </c>
      <c r="C15" s="12">
        <v>1544733.6409776809</v>
      </c>
    </row>
    <row r="16" spans="1:3" ht="15" customHeight="1">
      <c r="A16" s="18" t="s">
        <v>15</v>
      </c>
      <c r="B16" s="11">
        <v>-8852459.9840026945</v>
      </c>
      <c r="C16" s="12">
        <v>-7643956.6051203199</v>
      </c>
    </row>
    <row r="17" spans="1:7" ht="15" hidden="1" customHeight="1">
      <c r="A17" s="20" t="s">
        <v>16</v>
      </c>
      <c r="B17" s="13">
        <v>0</v>
      </c>
      <c r="C17" s="15">
        <v>0</v>
      </c>
    </row>
    <row r="18" spans="1:7" ht="15" customHeight="1">
      <c r="A18" s="20" t="s">
        <v>17</v>
      </c>
      <c r="B18" s="13">
        <v>-9947459.9840026945</v>
      </c>
      <c r="C18" s="15">
        <v>-9174956.6051203199</v>
      </c>
    </row>
    <row r="19" spans="1:7" ht="15" customHeight="1">
      <c r="A19" s="20" t="s">
        <v>18</v>
      </c>
      <c r="B19" s="13">
        <v>1200000</v>
      </c>
      <c r="C19" s="15">
        <v>1631000</v>
      </c>
    </row>
    <row r="20" spans="1:7" ht="15" customHeight="1">
      <c r="A20" s="20" t="s">
        <v>19</v>
      </c>
      <c r="B20" s="13">
        <v>-105000</v>
      </c>
      <c r="C20" s="15">
        <v>-100000</v>
      </c>
    </row>
    <row r="21" spans="1:7" ht="15" hidden="1" customHeight="1">
      <c r="A21" s="20" t="s">
        <v>20</v>
      </c>
      <c r="B21" s="13">
        <v>0</v>
      </c>
      <c r="C21" s="15">
        <v>0</v>
      </c>
    </row>
    <row r="22" spans="1:7" s="1" customFormat="1" ht="15" customHeight="1">
      <c r="A22" s="21" t="s">
        <v>21</v>
      </c>
      <c r="B22" s="22">
        <v>26049899.48</v>
      </c>
      <c r="C22" s="23">
        <v>26049899.48</v>
      </c>
      <c r="D22" s="2"/>
      <c r="E22" s="2"/>
      <c r="F22" s="2"/>
      <c r="G22" s="2"/>
    </row>
    <row r="23" spans="1:7" ht="15" customHeight="1">
      <c r="A23" s="20" t="s">
        <v>22</v>
      </c>
      <c r="B23" s="13">
        <v>472544.48</v>
      </c>
      <c r="C23" s="15">
        <v>472544.48</v>
      </c>
    </row>
    <row r="24" spans="1:7" ht="15" customHeight="1">
      <c r="A24" s="20" t="s">
        <v>23</v>
      </c>
      <c r="B24" s="13">
        <v>25577355</v>
      </c>
      <c r="C24" s="15">
        <v>25577355</v>
      </c>
    </row>
    <row r="25" spans="1:7" s="1" customFormat="1" ht="15" customHeight="1">
      <c r="A25" s="18" t="s">
        <v>24</v>
      </c>
      <c r="B25" s="11">
        <v>-40740548.500532314</v>
      </c>
      <c r="C25" s="23">
        <v>-38329730.724384844</v>
      </c>
      <c r="D25" s="2"/>
      <c r="E25" s="2"/>
      <c r="F25" s="2"/>
      <c r="G25" s="2"/>
    </row>
    <row r="26" spans="1:7" ht="15" customHeight="1">
      <c r="A26" s="20" t="s">
        <v>25</v>
      </c>
      <c r="B26" s="13">
        <v>-29701201.111505419</v>
      </c>
      <c r="C26" s="15">
        <v>-27684694.421766549</v>
      </c>
    </row>
    <row r="27" spans="1:7" ht="15" customHeight="1">
      <c r="A27" s="20" t="s">
        <v>26</v>
      </c>
      <c r="B27" s="13">
        <v>-11039347.389026895</v>
      </c>
      <c r="C27" s="15">
        <v>-10645036.302618291</v>
      </c>
    </row>
    <row r="28" spans="1:7" ht="15" hidden="1" customHeight="1">
      <c r="A28" s="20" t="s">
        <v>27</v>
      </c>
      <c r="B28" s="13">
        <v>0</v>
      </c>
      <c r="C28" s="15">
        <v>0</v>
      </c>
    </row>
    <row r="29" spans="1:7" ht="15" customHeight="1">
      <c r="A29" s="18" t="s">
        <v>28</v>
      </c>
      <c r="B29" s="11">
        <v>-11685842.049601518</v>
      </c>
      <c r="C29" s="23">
        <v>-9883989.7762272898</v>
      </c>
    </row>
    <row r="30" spans="1:7" ht="15" customHeight="1">
      <c r="A30" s="20" t="s">
        <v>29</v>
      </c>
      <c r="B30" s="15">
        <v>-11658852.399601517</v>
      </c>
      <c r="C30" s="15">
        <v>-9857000.1262272894</v>
      </c>
    </row>
    <row r="31" spans="1:7" ht="15" customHeight="1">
      <c r="A31" s="20" t="s">
        <v>30</v>
      </c>
      <c r="B31" s="13">
        <v>-26989.65</v>
      </c>
      <c r="C31" s="15">
        <v>-26989.65</v>
      </c>
    </row>
    <row r="32" spans="1:7" ht="15" hidden="1" customHeight="1">
      <c r="A32" s="20" t="s">
        <v>31</v>
      </c>
      <c r="B32" s="13">
        <v>0</v>
      </c>
      <c r="C32" s="15">
        <v>0</v>
      </c>
    </row>
    <row r="33" spans="1:3" ht="15" hidden="1" customHeight="1">
      <c r="A33" s="20" t="s">
        <v>32</v>
      </c>
      <c r="B33" s="13">
        <v>0</v>
      </c>
      <c r="C33" s="15">
        <v>0</v>
      </c>
    </row>
    <row r="34" spans="1:3" ht="15" customHeight="1">
      <c r="A34" s="25" t="s">
        <v>33</v>
      </c>
      <c r="B34" s="11">
        <v>-7013091.4289807221</v>
      </c>
      <c r="C34" s="12">
        <v>-4845342.7258801898</v>
      </c>
    </row>
    <row r="35" spans="1:3" ht="15" customHeight="1">
      <c r="A35" s="20" t="s">
        <v>34</v>
      </c>
      <c r="B35" s="13">
        <v>-691966.67655757582</v>
      </c>
      <c r="C35" s="15">
        <v>-369221.49139090907</v>
      </c>
    </row>
    <row r="36" spans="1:3" ht="15" customHeight="1">
      <c r="A36" s="20" t="s">
        <v>35</v>
      </c>
      <c r="B36" s="13">
        <v>-6318297.1194631457</v>
      </c>
      <c r="C36" s="15">
        <v>-4473293.6015292807</v>
      </c>
    </row>
    <row r="37" spans="1:3" ht="15" customHeight="1">
      <c r="A37" s="20" t="s">
        <v>36</v>
      </c>
      <c r="B37" s="13">
        <v>-2827.6329600000008</v>
      </c>
      <c r="C37" s="15">
        <v>-2827.6329600000008</v>
      </c>
    </row>
    <row r="38" spans="1:3" ht="15" customHeight="1">
      <c r="A38" s="25" t="s">
        <v>37</v>
      </c>
      <c r="B38" s="22">
        <v>2873908.3141086875</v>
      </c>
      <c r="C38" s="23">
        <v>1809340.1483404054</v>
      </c>
    </row>
    <row r="39" spans="1:3" ht="15" hidden="1" customHeight="1">
      <c r="A39" s="25" t="s">
        <v>38</v>
      </c>
      <c r="B39" s="22">
        <v>0</v>
      </c>
      <c r="C39" s="23">
        <v>0</v>
      </c>
    </row>
    <row r="40" spans="1:3" ht="15" hidden="1" customHeight="1">
      <c r="A40" s="25" t="s">
        <v>39</v>
      </c>
      <c r="B40" s="22">
        <v>0</v>
      </c>
      <c r="C40" s="23">
        <v>0</v>
      </c>
    </row>
    <row r="41" spans="1:3" ht="15" hidden="1" customHeight="1">
      <c r="A41" s="20" t="s">
        <v>40</v>
      </c>
      <c r="B41" s="13">
        <v>0</v>
      </c>
      <c r="C41" s="15">
        <v>0</v>
      </c>
    </row>
    <row r="42" spans="1:3" ht="15" hidden="1" customHeight="1">
      <c r="A42" s="28" t="s">
        <v>41</v>
      </c>
      <c r="B42" s="29">
        <v>0</v>
      </c>
      <c r="C42" s="30">
        <v>0</v>
      </c>
    </row>
    <row r="43" spans="1:3" ht="15" hidden="1" customHeight="1">
      <c r="A43" s="28" t="s">
        <v>42</v>
      </c>
      <c r="B43" s="33">
        <v>0</v>
      </c>
      <c r="C43" s="34">
        <v>0</v>
      </c>
    </row>
    <row r="44" spans="1:3" ht="15" hidden="1" customHeight="1">
      <c r="A44" s="28" t="s">
        <v>43</v>
      </c>
      <c r="B44" s="29">
        <v>0</v>
      </c>
      <c r="C44" s="30">
        <v>0</v>
      </c>
    </row>
    <row r="45" spans="1:3" ht="15" hidden="1" customHeight="1">
      <c r="A45" s="20" t="s">
        <v>44</v>
      </c>
      <c r="B45" s="13">
        <v>0</v>
      </c>
      <c r="C45" s="15">
        <v>0</v>
      </c>
    </row>
    <row r="46" spans="1:3" ht="15" hidden="1" customHeight="1">
      <c r="A46" s="36" t="s">
        <v>41</v>
      </c>
      <c r="B46" s="37">
        <v>0</v>
      </c>
      <c r="C46" s="38">
        <v>0</v>
      </c>
    </row>
    <row r="47" spans="1:3" ht="15" hidden="1" customHeight="1">
      <c r="A47" s="36" t="s">
        <v>42</v>
      </c>
      <c r="B47" s="37">
        <v>0</v>
      </c>
      <c r="C47" s="38">
        <v>0</v>
      </c>
    </row>
    <row r="48" spans="1:3" ht="15" hidden="1" customHeight="1">
      <c r="A48" s="36" t="s">
        <v>43</v>
      </c>
      <c r="B48" s="37">
        <v>0</v>
      </c>
      <c r="C48" s="38">
        <v>0</v>
      </c>
    </row>
    <row r="49" spans="1:3" ht="15" hidden="1" customHeight="1">
      <c r="A49" s="25" t="s">
        <v>45</v>
      </c>
      <c r="B49" s="29">
        <v>0</v>
      </c>
      <c r="C49" s="30">
        <v>0</v>
      </c>
    </row>
    <row r="50" spans="1:3" ht="15" hidden="1" customHeight="1">
      <c r="A50" s="25" t="s">
        <v>46</v>
      </c>
      <c r="B50" s="22">
        <v>0</v>
      </c>
      <c r="C50" s="23">
        <v>0</v>
      </c>
    </row>
    <row r="51" spans="1:3" ht="15" hidden="1" customHeight="1">
      <c r="A51" s="20" t="s">
        <v>47</v>
      </c>
      <c r="B51" s="13">
        <v>0</v>
      </c>
      <c r="C51" s="15">
        <v>0</v>
      </c>
    </row>
    <row r="52" spans="1:3" ht="15" hidden="1" customHeight="1">
      <c r="A52" s="20" t="s">
        <v>48</v>
      </c>
      <c r="B52" s="13">
        <v>0</v>
      </c>
      <c r="C52" s="15">
        <v>0</v>
      </c>
    </row>
    <row r="53" spans="1:3" ht="15" hidden="1" customHeight="1">
      <c r="A53" s="20" t="s">
        <v>49</v>
      </c>
      <c r="B53" s="13">
        <v>0</v>
      </c>
      <c r="C53" s="15">
        <v>0</v>
      </c>
    </row>
    <row r="54" spans="1:3" ht="15" customHeight="1">
      <c r="A54" s="25" t="s">
        <v>50</v>
      </c>
      <c r="B54" s="11">
        <v>0</v>
      </c>
      <c r="C54" s="12">
        <v>12741.760000000002</v>
      </c>
    </row>
    <row r="55" spans="1:3" ht="15" customHeight="1">
      <c r="A55" s="20" t="s">
        <v>51</v>
      </c>
      <c r="B55" s="13">
        <v>0</v>
      </c>
      <c r="C55" s="15">
        <v>-18241.059999999998</v>
      </c>
    </row>
    <row r="56" spans="1:3" ht="15" customHeight="1">
      <c r="A56" s="20" t="s">
        <v>52</v>
      </c>
      <c r="B56" s="13">
        <v>0</v>
      </c>
      <c r="C56" s="15">
        <v>30982.82</v>
      </c>
    </row>
    <row r="57" spans="1:3" ht="15" customHeight="1">
      <c r="A57" s="39" t="s">
        <v>53</v>
      </c>
      <c r="B57" s="24">
        <v>2794834.4755127244</v>
      </c>
      <c r="C57" s="40">
        <v>1898780.8981259044</v>
      </c>
    </row>
    <row r="58" spans="1:3" ht="15" customHeight="1">
      <c r="A58" s="25" t="s">
        <v>54</v>
      </c>
      <c r="B58" s="11">
        <v>414928.71500000003</v>
      </c>
      <c r="C58" s="12">
        <v>829857.43</v>
      </c>
    </row>
    <row r="59" spans="1:3" ht="15" hidden="1" customHeight="1">
      <c r="A59" s="20" t="s">
        <v>55</v>
      </c>
      <c r="B59" s="13">
        <v>0</v>
      </c>
      <c r="C59" s="15">
        <v>0</v>
      </c>
    </row>
    <row r="60" spans="1:3" ht="15" customHeight="1">
      <c r="A60" s="20" t="s">
        <v>56</v>
      </c>
      <c r="B60" s="13">
        <v>414928.71500000003</v>
      </c>
      <c r="C60" s="15">
        <v>829857.43</v>
      </c>
    </row>
    <row r="61" spans="1:3" ht="15" hidden="1" customHeight="1">
      <c r="A61" s="20" t="s">
        <v>57</v>
      </c>
      <c r="B61" s="13">
        <v>0</v>
      </c>
      <c r="C61" s="15">
        <v>0</v>
      </c>
    </row>
    <row r="62" spans="1:3" ht="15" customHeight="1">
      <c r="A62" s="25" t="s">
        <v>58</v>
      </c>
      <c r="B62" s="11">
        <v>-2209763.1853117328</v>
      </c>
      <c r="C62" s="12">
        <v>-1724330.7411290512</v>
      </c>
    </row>
    <row r="63" spans="1:3" ht="15" hidden="1" customHeight="1">
      <c r="A63" s="20" t="s">
        <v>59</v>
      </c>
      <c r="B63" s="13">
        <v>0</v>
      </c>
      <c r="C63" s="15">
        <v>0</v>
      </c>
    </row>
    <row r="64" spans="1:3" ht="15" customHeight="1">
      <c r="A64" s="20" t="s">
        <v>60</v>
      </c>
      <c r="B64" s="13">
        <v>-2209763.1853117328</v>
      </c>
      <c r="C64" s="15">
        <v>-1724330.7411290512</v>
      </c>
    </row>
    <row r="65" spans="1:3" ht="15" hidden="1" customHeight="1">
      <c r="A65" s="20" t="s">
        <v>61</v>
      </c>
      <c r="B65" s="13">
        <v>0</v>
      </c>
      <c r="C65" s="15">
        <v>0</v>
      </c>
    </row>
    <row r="66" spans="1:3" ht="15" hidden="1" customHeight="1">
      <c r="A66" s="25" t="s">
        <v>62</v>
      </c>
      <c r="B66" s="11">
        <v>0</v>
      </c>
      <c r="C66" s="12">
        <v>0</v>
      </c>
    </row>
    <row r="67" spans="1:3" ht="15" hidden="1" customHeight="1">
      <c r="A67" s="25" t="s">
        <v>63</v>
      </c>
      <c r="B67" s="11">
        <v>0</v>
      </c>
      <c r="C67" s="12">
        <v>0</v>
      </c>
    </row>
    <row r="68" spans="1:3" ht="15" hidden="1" customHeight="1">
      <c r="A68" s="25" t="s">
        <v>64</v>
      </c>
      <c r="B68" s="11">
        <v>0</v>
      </c>
      <c r="C68" s="12">
        <v>0</v>
      </c>
    </row>
    <row r="69" spans="1:3" ht="15" hidden="1" customHeight="1">
      <c r="A69" s="25" t="s">
        <v>65</v>
      </c>
      <c r="B69" s="11">
        <v>0</v>
      </c>
      <c r="C69" s="12">
        <v>0</v>
      </c>
    </row>
    <row r="70" spans="1:3" ht="15" customHeight="1">
      <c r="A70" s="41" t="s">
        <v>66</v>
      </c>
      <c r="B70" s="26">
        <v>-1794834.4703117327</v>
      </c>
      <c r="C70" s="42">
        <v>-894473.31112905114</v>
      </c>
    </row>
    <row r="71" spans="1:3" ht="15" customHeight="1">
      <c r="A71" s="41" t="s">
        <v>67</v>
      </c>
      <c r="B71" s="26">
        <v>1000000.0052009916</v>
      </c>
      <c r="C71" s="42">
        <v>1004307.5869968532</v>
      </c>
    </row>
    <row r="72" spans="1:3" ht="15" hidden="1" customHeight="1">
      <c r="A72" s="25" t="s">
        <v>68</v>
      </c>
      <c r="B72" s="43">
        <v>0</v>
      </c>
      <c r="C72" s="44">
        <v>0</v>
      </c>
    </row>
    <row r="73" spans="1:3" ht="15" customHeight="1">
      <c r="A73" s="41" t="s">
        <v>69</v>
      </c>
      <c r="B73" s="26">
        <v>1000000.0052009916</v>
      </c>
      <c r="C73" s="42">
        <v>1004307.5869968532</v>
      </c>
    </row>
    <row r="74" spans="1:3" ht="15" hidden="1" customHeight="1">
      <c r="A74" s="25" t="s">
        <v>70</v>
      </c>
      <c r="B74" s="43">
        <v>0</v>
      </c>
      <c r="C74" s="44">
        <v>0</v>
      </c>
    </row>
    <row r="75" spans="1:3" ht="15" hidden="1" customHeight="1">
      <c r="A75" s="25" t="s">
        <v>71</v>
      </c>
      <c r="B75" s="43">
        <v>0</v>
      </c>
      <c r="C75" s="44">
        <v>0</v>
      </c>
    </row>
    <row r="76" spans="1:3" ht="15" customHeight="1" thickBot="1">
      <c r="A76" s="46" t="s">
        <v>72</v>
      </c>
      <c r="B76" s="27">
        <v>1000000.0052009916</v>
      </c>
      <c r="C76" s="47">
        <v>1004307.5869968532</v>
      </c>
    </row>
    <row r="77" spans="1:3">
      <c r="A77" s="1"/>
      <c r="B77" s="1"/>
      <c r="C77" s="1"/>
    </row>
    <row r="88" spans="1:3" s="8" customFormat="1" ht="17.25" customHeight="1">
      <c r="A88" s="2"/>
      <c r="B88" s="2"/>
      <c r="C88" s="2"/>
    </row>
    <row r="89" spans="1:3" s="8" customFormat="1" ht="17.25" customHeight="1">
      <c r="A89" s="2"/>
      <c r="B89" s="2"/>
      <c r="C89" s="2"/>
    </row>
    <row r="90" spans="1:3" s="8" customFormat="1" ht="17.25" customHeight="1">
      <c r="A90"/>
      <c r="B90"/>
      <c r="C90"/>
    </row>
    <row r="91" spans="1:3" ht="17.25" customHeight="1">
      <c r="A91"/>
      <c r="B91"/>
      <c r="C91"/>
    </row>
    <row r="92" spans="1:3">
      <c r="A92"/>
      <c r="B92"/>
      <c r="C92"/>
    </row>
    <row r="93" spans="1:3" ht="81" customHeight="1">
      <c r="A93"/>
      <c r="B93"/>
      <c r="C93"/>
    </row>
    <row r="94" spans="1:3">
      <c r="A94"/>
      <c r="B94"/>
      <c r="C94"/>
    </row>
    <row r="95" spans="1:3">
      <c r="A95"/>
      <c r="B95"/>
      <c r="C95"/>
    </row>
    <row r="96" spans="1:3">
      <c r="A96"/>
      <c r="B96"/>
      <c r="C96"/>
    </row>
    <row r="97" spans="1:3">
      <c r="A97"/>
      <c r="B97"/>
      <c r="C97"/>
    </row>
    <row r="98" spans="1:3">
      <c r="A98"/>
      <c r="B98"/>
      <c r="C98"/>
    </row>
    <row r="99" spans="1:3">
      <c r="A99"/>
      <c r="B99"/>
      <c r="C99"/>
    </row>
    <row r="100" spans="1:3">
      <c r="A100"/>
      <c r="B100"/>
      <c r="C100"/>
    </row>
    <row r="101" spans="1:3">
      <c r="A101"/>
      <c r="B101"/>
      <c r="C101"/>
    </row>
    <row r="102" spans="1:3" ht="30" customHeight="1">
      <c r="A102"/>
      <c r="B102"/>
      <c r="C102"/>
    </row>
    <row r="103" spans="1:3">
      <c r="A103"/>
      <c r="B103"/>
      <c r="C103"/>
    </row>
    <row r="104" spans="1:3">
      <c r="A104"/>
      <c r="B104"/>
      <c r="C104"/>
    </row>
    <row r="105" spans="1:3">
      <c r="A105"/>
      <c r="B105"/>
      <c r="C105"/>
    </row>
    <row r="106" spans="1:3">
      <c r="A106"/>
      <c r="B106"/>
      <c r="C106"/>
    </row>
    <row r="107" spans="1:3">
      <c r="A107"/>
      <c r="B107"/>
      <c r="C107"/>
    </row>
    <row r="108" spans="1:3">
      <c r="A108"/>
      <c r="B108"/>
      <c r="C108"/>
    </row>
    <row r="109" spans="1:3">
      <c r="A109"/>
      <c r="B109"/>
      <c r="C109"/>
    </row>
    <row r="110" spans="1:3" ht="18.75" customHeight="1">
      <c r="A110"/>
      <c r="B110"/>
      <c r="C110"/>
    </row>
    <row r="111" spans="1:3" ht="27" customHeight="1">
      <c r="A111"/>
      <c r="B111"/>
      <c r="C111"/>
    </row>
  </sheetData>
  <mergeCells count="8">
    <mergeCell ref="A8:C8"/>
    <mergeCell ref="A10:C10"/>
    <mergeCell ref="A2:C2"/>
    <mergeCell ref="A3:B3"/>
    <mergeCell ref="A4:B4"/>
    <mergeCell ref="A5:C5"/>
    <mergeCell ref="A6:C6"/>
    <mergeCell ref="A7:C7"/>
  </mergeCells>
  <printOptions horizontalCentered="1"/>
  <pageMargins left="0.19685039370078741" right="0.19685039370078741" top="0.55118110236220474" bottom="0.55118110236220474" header="0.31496062992125984" footer="0.31496062992125984"/>
  <pageSetup paperSize="9" scale="86" orientation="portrait" r:id="rId1"/>
  <drawing r:id="rId2"/>
</worksheet>
</file>

<file path=xl/worksheets/sheet3.xml><?xml version="1.0" encoding="utf-8"?>
<worksheet xmlns="http://schemas.openxmlformats.org/spreadsheetml/2006/main" xmlns:r="http://schemas.openxmlformats.org/officeDocument/2006/relationships">
  <sheetPr>
    <tabColor rgb="FF92D050"/>
  </sheetPr>
  <dimension ref="A1:D105"/>
  <sheetViews>
    <sheetView showGridLines="0" topLeftCell="B28" zoomScaleNormal="100" zoomScaleSheetLayoutView="85" workbookViewId="0">
      <selection activeCell="B97" sqref="B97"/>
    </sheetView>
  </sheetViews>
  <sheetFormatPr baseColWidth="10" defaultRowHeight="15" outlineLevelRow="1"/>
  <cols>
    <col min="1" max="1" width="3.7109375" style="48" hidden="1" customWidth="1"/>
    <col min="2" max="2" width="99.7109375" customWidth="1"/>
    <col min="3" max="4" width="20.42578125" customWidth="1"/>
  </cols>
  <sheetData>
    <row r="1" spans="2:4" ht="60" customHeight="1" thickBot="1">
      <c r="B1" s="48"/>
      <c r="C1" s="48"/>
      <c r="D1" s="48"/>
    </row>
    <row r="2" spans="2:4" ht="19.5" thickBot="1">
      <c r="B2" s="388" t="s">
        <v>155</v>
      </c>
      <c r="C2" s="389"/>
      <c r="D2" s="390"/>
    </row>
    <row r="3" spans="2:4" ht="15.75">
      <c r="B3" s="391" t="s">
        <v>1</v>
      </c>
      <c r="C3" s="392"/>
      <c r="D3" s="3" t="s">
        <v>2</v>
      </c>
    </row>
    <row r="4" spans="2:4" ht="21.75" thickBot="1">
      <c r="B4" s="393" t="s">
        <v>3</v>
      </c>
      <c r="C4" s="394"/>
      <c r="D4" s="4">
        <f>'1.-2. Balance '!C4</f>
        <v>2024</v>
      </c>
    </row>
    <row r="5" spans="2:4">
      <c r="B5" s="395" t="s">
        <v>4</v>
      </c>
      <c r="C5" s="411"/>
      <c r="D5" s="412"/>
    </row>
    <row r="6" spans="2:4">
      <c r="B6" s="413" t="s">
        <v>5</v>
      </c>
      <c r="C6" s="414"/>
      <c r="D6" s="415"/>
    </row>
    <row r="7" spans="2:4" ht="23.25">
      <c r="B7" s="399" t="s">
        <v>156</v>
      </c>
      <c r="C7" s="400"/>
      <c r="D7" s="401"/>
    </row>
    <row r="8" spans="2:4" s="48" customFormat="1" ht="15.75" thickBot="1">
      <c r="B8" s="416" t="s">
        <v>7</v>
      </c>
      <c r="C8" s="417"/>
      <c r="D8" s="418"/>
    </row>
    <row r="9" spans="2:4" ht="16.5" thickBot="1">
      <c r="B9" s="112"/>
      <c r="C9" s="113">
        <f>'1.-2. Balance '!B10</f>
        <v>2024</v>
      </c>
      <c r="D9" s="113" t="str">
        <f>'1.-2. Balance '!C10</f>
        <v>2023 (estimado)</v>
      </c>
    </row>
    <row r="10" spans="2:4">
      <c r="B10" s="114" t="s">
        <v>157</v>
      </c>
      <c r="C10" s="115">
        <v>1000000.0052009916</v>
      </c>
      <c r="D10" s="116">
        <v>1004307.5869968532</v>
      </c>
    </row>
    <row r="11" spans="2:4">
      <c r="B11" s="117" t="s">
        <v>158</v>
      </c>
      <c r="C11" s="118">
        <v>4304472.2080900595</v>
      </c>
      <c r="D11" s="119">
        <v>2385742.2476911545</v>
      </c>
    </row>
    <row r="12" spans="2:4">
      <c r="B12" s="120" t="s">
        <v>159</v>
      </c>
      <c r="C12" s="121">
        <v>7013091.4289807221</v>
      </c>
      <c r="D12" s="122">
        <v>4845342.7258801898</v>
      </c>
    </row>
    <row r="13" spans="2:4">
      <c r="B13" s="120" t="s">
        <v>160</v>
      </c>
      <c r="C13" s="121">
        <v>0</v>
      </c>
      <c r="D13" s="122">
        <v>0</v>
      </c>
    </row>
    <row r="14" spans="2:4" hidden="1" outlineLevel="1">
      <c r="B14" s="123" t="s">
        <v>161</v>
      </c>
      <c r="C14" s="124"/>
      <c r="D14" s="125"/>
    </row>
    <row r="15" spans="2:4" collapsed="1">
      <c r="B15" s="126" t="s">
        <v>162</v>
      </c>
      <c r="C15" s="121">
        <v>-2873908.3141086875</v>
      </c>
      <c r="D15" s="122">
        <v>-1809340.1483404054</v>
      </c>
    </row>
    <row r="16" spans="2:4" hidden="1" outlineLevel="1">
      <c r="B16" s="127" t="s">
        <v>163</v>
      </c>
      <c r="C16" s="124"/>
      <c r="D16" s="125"/>
    </row>
    <row r="17" spans="2:4" hidden="1" outlineLevel="1">
      <c r="B17" s="127" t="s">
        <v>164</v>
      </c>
      <c r="C17" s="124"/>
      <c r="D17" s="125"/>
    </row>
    <row r="18" spans="2:4" collapsed="1">
      <c r="B18" s="126" t="s">
        <v>165</v>
      </c>
      <c r="C18" s="121">
        <v>-414928.71500000003</v>
      </c>
      <c r="D18" s="122">
        <v>-829857.43</v>
      </c>
    </row>
    <row r="19" spans="2:4">
      <c r="B19" s="126" t="s">
        <v>166</v>
      </c>
      <c r="C19" s="121">
        <v>2209763.1853117328</v>
      </c>
      <c r="D19" s="122">
        <v>1724330.7411290512</v>
      </c>
    </row>
    <row r="20" spans="2:4" hidden="1" outlineLevel="1">
      <c r="B20" s="127" t="s">
        <v>167</v>
      </c>
      <c r="C20" s="124"/>
      <c r="D20" s="125"/>
    </row>
    <row r="21" spans="2:4" hidden="1" outlineLevel="1">
      <c r="B21" s="127" t="s">
        <v>168</v>
      </c>
      <c r="C21" s="124"/>
      <c r="D21" s="125"/>
    </row>
    <row r="22" spans="2:4" collapsed="1">
      <c r="B22" s="126" t="s">
        <v>169</v>
      </c>
      <c r="C22" s="128">
        <v>-1629545.3770937084</v>
      </c>
      <c r="D22" s="129">
        <v>-1544733.6409776809</v>
      </c>
    </row>
    <row r="23" spans="2:4">
      <c r="B23" s="117" t="s">
        <v>170</v>
      </c>
      <c r="C23" s="130">
        <v>59445.297709996812</v>
      </c>
      <c r="D23" s="131">
        <v>-447882.82378709177</v>
      </c>
    </row>
    <row r="24" spans="2:4">
      <c r="B24" s="120" t="s">
        <v>171</v>
      </c>
      <c r="C24" s="121">
        <v>0</v>
      </c>
      <c r="D24" s="122">
        <v>0</v>
      </c>
    </row>
    <row r="25" spans="2:4">
      <c r="B25" s="120" t="s">
        <v>172</v>
      </c>
      <c r="C25" s="121">
        <v>1396527.5243986966</v>
      </c>
      <c r="D25" s="122">
        <v>1568648.6268704263</v>
      </c>
    </row>
    <row r="26" spans="2:4">
      <c r="B26" s="120" t="s">
        <v>173</v>
      </c>
      <c r="C26" s="121">
        <v>0</v>
      </c>
      <c r="D26" s="122">
        <v>128138.73999999999</v>
      </c>
    </row>
    <row r="27" spans="2:4">
      <c r="B27" s="126" t="s">
        <v>174</v>
      </c>
      <c r="C27" s="121">
        <v>-1337082.2266886998</v>
      </c>
      <c r="D27" s="122">
        <v>-2208791.9706575181</v>
      </c>
    </row>
    <row r="28" spans="2:4">
      <c r="B28" s="126" t="s">
        <v>175</v>
      </c>
      <c r="C28" s="121">
        <v>0</v>
      </c>
      <c r="D28" s="122">
        <v>64121.780000000028</v>
      </c>
    </row>
    <row r="29" spans="2:4" hidden="1" outlineLevel="1">
      <c r="B29" s="127" t="s">
        <v>176</v>
      </c>
      <c r="C29" s="128"/>
      <c r="D29" s="129"/>
    </row>
    <row r="30" spans="2:4" collapsed="1">
      <c r="B30" s="117" t="s">
        <v>177</v>
      </c>
      <c r="C30" s="130">
        <v>-1794834.4703117327</v>
      </c>
      <c r="D30" s="131">
        <v>-894473.31112905114</v>
      </c>
    </row>
    <row r="31" spans="2:4">
      <c r="B31" s="120" t="s">
        <v>178</v>
      </c>
      <c r="C31" s="128">
        <v>-2209763.1853117328</v>
      </c>
      <c r="D31" s="132">
        <v>-1724330.7411290512</v>
      </c>
    </row>
    <row r="32" spans="2:4" hidden="1" outlineLevel="1">
      <c r="B32" s="123" t="s">
        <v>179</v>
      </c>
      <c r="C32" s="133"/>
      <c r="D32" s="134"/>
    </row>
    <row r="33" spans="2:4" collapsed="1">
      <c r="B33" s="120" t="s">
        <v>180</v>
      </c>
      <c r="C33" s="135">
        <v>414928.71500000003</v>
      </c>
      <c r="D33" s="136">
        <v>829857.43</v>
      </c>
    </row>
    <row r="34" spans="2:4" ht="15.75" thickBot="1">
      <c r="B34" s="126" t="s">
        <v>181</v>
      </c>
      <c r="C34" s="128">
        <v>0</v>
      </c>
      <c r="D34" s="129">
        <v>0</v>
      </c>
    </row>
    <row r="35" spans="2:4" ht="15.75" hidden="1" outlineLevel="1" thickBot="1">
      <c r="B35" s="137" t="s">
        <v>182</v>
      </c>
      <c r="C35" s="138"/>
      <c r="D35" s="139"/>
    </row>
    <row r="36" spans="2:4" ht="15.75" collapsed="1" thickBot="1">
      <c r="B36" s="140" t="s">
        <v>183</v>
      </c>
      <c r="C36" s="141">
        <v>3569083.0406893147</v>
      </c>
      <c r="D36" s="142">
        <v>2047693.6997718648</v>
      </c>
    </row>
    <row r="37" spans="2:4">
      <c r="B37" s="143" t="s">
        <v>184</v>
      </c>
      <c r="C37" s="144"/>
      <c r="D37" s="145"/>
    </row>
    <row r="38" spans="2:4">
      <c r="B38" s="117" t="s">
        <v>185</v>
      </c>
      <c r="C38" s="118">
        <v>-38323790.400000006</v>
      </c>
      <c r="D38" s="119">
        <v>-26474454.044460081</v>
      </c>
    </row>
    <row r="39" spans="2:4" hidden="1" outlineLevel="1">
      <c r="B39" s="123" t="s">
        <v>186</v>
      </c>
      <c r="C39" s="133"/>
      <c r="D39" s="134"/>
    </row>
    <row r="40" spans="2:4" collapsed="1">
      <c r="B40" s="120" t="s">
        <v>187</v>
      </c>
      <c r="C40" s="128">
        <v>-23090903.743357584</v>
      </c>
      <c r="D40" s="132">
        <v>-9116084.3242659122</v>
      </c>
    </row>
    <row r="41" spans="2:4">
      <c r="B41" s="120" t="s">
        <v>188</v>
      </c>
      <c r="C41" s="128">
        <v>-15232886.656642422</v>
      </c>
      <c r="D41" s="132">
        <v>-17358369.755474169</v>
      </c>
    </row>
    <row r="42" spans="2:4">
      <c r="B42" s="120" t="s">
        <v>189</v>
      </c>
      <c r="C42" s="128">
        <v>0</v>
      </c>
      <c r="D42" s="132">
        <v>3.5279999996419065E-2</v>
      </c>
    </row>
    <row r="43" spans="2:4" hidden="1" outlineLevel="1">
      <c r="B43" s="127" t="s">
        <v>190</v>
      </c>
      <c r="C43" s="133"/>
      <c r="D43" s="134"/>
    </row>
    <row r="44" spans="2:4" hidden="1" outlineLevel="1">
      <c r="B44" s="127" t="s">
        <v>191</v>
      </c>
      <c r="C44" s="133"/>
      <c r="D44" s="134"/>
    </row>
    <row r="45" spans="2:4" hidden="1" outlineLevel="1">
      <c r="B45" s="127" t="s">
        <v>192</v>
      </c>
      <c r="C45" s="133"/>
      <c r="D45" s="134"/>
    </row>
    <row r="46" spans="2:4" hidden="1" outlineLevel="1">
      <c r="B46" s="127" t="s">
        <v>193</v>
      </c>
      <c r="C46" s="133"/>
      <c r="D46" s="134"/>
    </row>
    <row r="47" spans="2:4" collapsed="1">
      <c r="B47" s="117" t="s">
        <v>194</v>
      </c>
      <c r="C47" s="118">
        <v>-5610000</v>
      </c>
      <c r="D47" s="119">
        <v>-21761732</v>
      </c>
    </row>
    <row r="48" spans="2:4">
      <c r="B48" s="146" t="s">
        <v>186</v>
      </c>
      <c r="C48" s="128">
        <v>0</v>
      </c>
      <c r="D48" s="132">
        <v>0</v>
      </c>
    </row>
    <row r="49" spans="2:4" hidden="1" outlineLevel="1">
      <c r="B49" s="123" t="s">
        <v>187</v>
      </c>
      <c r="C49" s="133"/>
      <c r="D49" s="134"/>
    </row>
    <row r="50" spans="2:4" hidden="1" outlineLevel="1">
      <c r="B50" s="123" t="s">
        <v>188</v>
      </c>
      <c r="C50" s="133"/>
      <c r="D50" s="134"/>
    </row>
    <row r="51" spans="2:4" hidden="1" outlineLevel="1">
      <c r="B51" s="127" t="s">
        <v>189</v>
      </c>
      <c r="C51" s="133"/>
      <c r="D51" s="134"/>
    </row>
    <row r="52" spans="2:4" ht="15.75" collapsed="1" thickBot="1">
      <c r="B52" s="126" t="s">
        <v>190</v>
      </c>
      <c r="C52" s="147">
        <v>-5610000</v>
      </c>
      <c r="D52" s="129">
        <v>-21761732</v>
      </c>
    </row>
    <row r="53" spans="2:4" hidden="1" outlineLevel="1">
      <c r="B53" s="127" t="s">
        <v>191</v>
      </c>
      <c r="C53" s="133"/>
      <c r="D53" s="134"/>
    </row>
    <row r="54" spans="2:4" hidden="1" outlineLevel="1">
      <c r="B54" s="127" t="s">
        <v>192</v>
      </c>
      <c r="C54" s="133"/>
      <c r="D54" s="134"/>
    </row>
    <row r="55" spans="2:4" ht="15.75" hidden="1" outlineLevel="1" thickBot="1">
      <c r="B55" s="148" t="s">
        <v>193</v>
      </c>
      <c r="C55" s="149"/>
      <c r="D55" s="150"/>
    </row>
    <row r="56" spans="2:4" ht="15.75" collapsed="1" thickBot="1">
      <c r="B56" s="140" t="s">
        <v>195</v>
      </c>
      <c r="C56" s="141">
        <v>-43933790.400000006</v>
      </c>
      <c r="D56" s="142">
        <v>-48236186.044460081</v>
      </c>
    </row>
    <row r="57" spans="2:4">
      <c r="B57" s="143" t="s">
        <v>196</v>
      </c>
      <c r="C57" s="144"/>
      <c r="D57" s="145"/>
    </row>
    <row r="58" spans="2:4">
      <c r="B58" s="117" t="s">
        <v>197</v>
      </c>
      <c r="C58" s="118">
        <v>11856100</v>
      </c>
      <c r="D58" s="119">
        <v>0</v>
      </c>
    </row>
    <row r="59" spans="2:4">
      <c r="B59" s="120" t="s">
        <v>198</v>
      </c>
      <c r="C59" s="128">
        <v>0</v>
      </c>
      <c r="D59" s="129">
        <v>0</v>
      </c>
    </row>
    <row r="60" spans="2:4">
      <c r="B60" s="120" t="s">
        <v>199</v>
      </c>
      <c r="C60" s="128">
        <v>0</v>
      </c>
      <c r="D60" s="129">
        <v>0</v>
      </c>
    </row>
    <row r="61" spans="2:4" hidden="1" outlineLevel="1">
      <c r="B61" s="123" t="s">
        <v>200</v>
      </c>
      <c r="C61" s="128"/>
      <c r="D61" s="129"/>
    </row>
    <row r="62" spans="2:4" hidden="1" outlineLevel="1">
      <c r="B62" s="123" t="s">
        <v>201</v>
      </c>
      <c r="C62" s="128"/>
      <c r="D62" s="129"/>
    </row>
    <row r="63" spans="2:4" collapsed="1">
      <c r="B63" s="126" t="s">
        <v>202</v>
      </c>
      <c r="C63" s="128">
        <v>11856100</v>
      </c>
      <c r="D63" s="132">
        <v>0</v>
      </c>
    </row>
    <row r="64" spans="2:4">
      <c r="B64" s="117" t="s">
        <v>203</v>
      </c>
      <c r="C64" s="118">
        <v>30815971.494852655</v>
      </c>
      <c r="D64" s="119">
        <v>6131922.2444770979</v>
      </c>
    </row>
    <row r="65" spans="2:4">
      <c r="B65" s="151" t="s">
        <v>204</v>
      </c>
      <c r="C65" s="118">
        <v>37434625</v>
      </c>
      <c r="D65" s="119">
        <v>11888650</v>
      </c>
    </row>
    <row r="66" spans="2:4" hidden="1" outlineLevel="1">
      <c r="B66" s="127" t="s">
        <v>205</v>
      </c>
      <c r="C66" s="133"/>
      <c r="D66" s="134"/>
    </row>
    <row r="67" spans="2:4" collapsed="1">
      <c r="B67" s="126" t="s">
        <v>206</v>
      </c>
      <c r="C67" s="128">
        <v>37434625</v>
      </c>
      <c r="D67" s="132">
        <v>11888650</v>
      </c>
    </row>
    <row r="68" spans="2:4" hidden="1" outlineLevel="1">
      <c r="B68" s="127" t="s">
        <v>207</v>
      </c>
      <c r="C68" s="128"/>
      <c r="D68" s="132"/>
    </row>
    <row r="69" spans="2:4" hidden="1" outlineLevel="1">
      <c r="B69" s="127" t="s">
        <v>208</v>
      </c>
      <c r="C69" s="128"/>
      <c r="D69" s="132"/>
    </row>
    <row r="70" spans="2:4" collapsed="1">
      <c r="B70" s="126" t="s">
        <v>209</v>
      </c>
      <c r="C70" s="128">
        <v>0</v>
      </c>
      <c r="D70" s="132">
        <v>0</v>
      </c>
    </row>
    <row r="71" spans="2:4">
      <c r="B71" s="151" t="s">
        <v>210</v>
      </c>
      <c r="C71" s="130">
        <v>-6618653.5051473463</v>
      </c>
      <c r="D71" s="152">
        <v>-5756727.7555229021</v>
      </c>
    </row>
    <row r="72" spans="2:4" hidden="1" outlineLevel="1">
      <c r="B72" s="127" t="s">
        <v>211</v>
      </c>
      <c r="C72" s="128"/>
      <c r="D72" s="132"/>
    </row>
    <row r="73" spans="2:4" collapsed="1">
      <c r="B73" s="126" t="s">
        <v>212</v>
      </c>
      <c r="C73" s="128">
        <v>-6618653.5051473463</v>
      </c>
      <c r="D73" s="132">
        <v>-5416761.635522902</v>
      </c>
    </row>
    <row r="74" spans="2:4">
      <c r="B74" s="126" t="s">
        <v>213</v>
      </c>
      <c r="C74" s="128">
        <v>0</v>
      </c>
      <c r="D74" s="132">
        <v>-14416.149999999994</v>
      </c>
    </row>
    <row r="75" spans="2:4" hidden="1" outlineLevel="1">
      <c r="B75" s="127" t="s">
        <v>214</v>
      </c>
      <c r="C75" s="133"/>
      <c r="D75" s="153"/>
    </row>
    <row r="76" spans="2:4" ht="15.75" collapsed="1" thickBot="1">
      <c r="B76" s="126" t="s">
        <v>215</v>
      </c>
      <c r="C76" s="128">
        <v>0</v>
      </c>
      <c r="D76" s="132">
        <v>-325549.97000000009</v>
      </c>
    </row>
    <row r="77" spans="2:4" hidden="1" outlineLevel="1">
      <c r="B77" s="154" t="s">
        <v>216</v>
      </c>
      <c r="C77" s="118">
        <v>0</v>
      </c>
      <c r="D77" s="119">
        <v>0</v>
      </c>
    </row>
    <row r="78" spans="2:4" hidden="1" outlineLevel="1">
      <c r="B78" s="123" t="s">
        <v>217</v>
      </c>
      <c r="C78" s="133"/>
      <c r="D78" s="134"/>
    </row>
    <row r="79" spans="2:4" ht="15.75" hidden="1" outlineLevel="1" thickBot="1">
      <c r="B79" s="155" t="s">
        <v>218</v>
      </c>
      <c r="C79" s="149"/>
      <c r="D79" s="150"/>
    </row>
    <row r="80" spans="2:4" ht="15.75" collapsed="1" thickBot="1">
      <c r="B80" s="140" t="s">
        <v>219</v>
      </c>
      <c r="C80" s="141">
        <v>42672071.494852655</v>
      </c>
      <c r="D80" s="142">
        <v>6131922.2444770979</v>
      </c>
    </row>
    <row r="81" spans="2:4" ht="15.75" hidden="1" customHeight="1" outlineLevel="1">
      <c r="B81" s="143" t="s">
        <v>220</v>
      </c>
      <c r="C81" s="156"/>
      <c r="D81" s="157"/>
    </row>
    <row r="82" spans="2:4" collapsed="1">
      <c r="B82" s="158" t="s">
        <v>221</v>
      </c>
      <c r="C82" s="159">
        <v>2307364.1355419606</v>
      </c>
      <c r="D82" s="160">
        <v>-40056570.100211114</v>
      </c>
    </row>
    <row r="83" spans="2:4">
      <c r="B83" s="120" t="s">
        <v>222</v>
      </c>
      <c r="C83" s="121">
        <v>10502536.149788886</v>
      </c>
      <c r="D83" s="129">
        <v>50559106.25</v>
      </c>
    </row>
    <row r="84" spans="2:4" ht="15.75" thickBot="1">
      <c r="B84" s="161" t="s">
        <v>223</v>
      </c>
      <c r="C84" s="162">
        <v>12809900.285330847</v>
      </c>
      <c r="D84" s="163">
        <v>10502536.149788886</v>
      </c>
    </row>
    <row r="85" spans="2:4" s="48" customFormat="1"/>
    <row r="86" spans="2:4" s="48" customFormat="1"/>
    <row r="87" spans="2:4" s="48" customFormat="1"/>
    <row r="88" spans="2:4" s="48" customFormat="1"/>
    <row r="89" spans="2:4" s="48" customFormat="1"/>
    <row r="90" spans="2:4" s="48" customFormat="1"/>
    <row r="91" spans="2:4" s="48" customFormat="1"/>
    <row r="92" spans="2:4" s="48" customFormat="1"/>
    <row r="93" spans="2:4" s="48" customFormat="1"/>
    <row r="94" spans="2:4" s="48" customFormat="1"/>
    <row r="95" spans="2:4" s="48" customFormat="1"/>
    <row r="96" spans="2:4" s="48" customFormat="1"/>
    <row r="97" s="48" customFormat="1"/>
    <row r="98" s="48" customFormat="1"/>
    <row r="99" s="48" customFormat="1"/>
    <row r="100" s="48" customFormat="1"/>
    <row r="101" s="48" customFormat="1"/>
    <row r="102" s="48" customFormat="1"/>
    <row r="103" s="48" customFormat="1"/>
    <row r="104" s="48" customFormat="1"/>
    <row r="105" s="48" customFormat="1"/>
  </sheetData>
  <mergeCells count="7">
    <mergeCell ref="B8:D8"/>
    <mergeCell ref="B2:D2"/>
    <mergeCell ref="B3:C3"/>
    <mergeCell ref="B4:C4"/>
    <mergeCell ref="B5:D5"/>
    <mergeCell ref="B6:D6"/>
    <mergeCell ref="B7:D7"/>
  </mergeCells>
  <pageMargins left="0.7" right="0.7" top="0.75" bottom="0.75" header="0.3" footer="0.3"/>
  <pageSetup paperSize="9" scale="60" orientation="portrait" r:id="rId1"/>
  <drawing r:id="rId2"/>
</worksheet>
</file>

<file path=xl/worksheets/sheet4.xml><?xml version="1.0" encoding="utf-8"?>
<worksheet xmlns="http://schemas.openxmlformats.org/spreadsheetml/2006/main" xmlns:r="http://schemas.openxmlformats.org/officeDocument/2006/relationships">
  <sheetPr>
    <tabColor rgb="FF92D050"/>
    <pageSetUpPr fitToPage="1"/>
  </sheetPr>
  <dimension ref="A1:R67"/>
  <sheetViews>
    <sheetView showGridLines="0" topLeftCell="C25" zoomScaleNormal="100" zoomScaleSheetLayoutView="90" workbookViewId="0">
      <selection activeCell="Z16" sqref="Z16"/>
    </sheetView>
  </sheetViews>
  <sheetFormatPr baseColWidth="10" defaultColWidth="11.42578125" defaultRowHeight="12.75" outlineLevelRow="1" outlineLevelCol="1"/>
  <cols>
    <col min="1" max="1" width="19.42578125" style="164" hidden="1" customWidth="1" outlineLevel="1"/>
    <col min="2" max="2" width="11.42578125" style="164" hidden="1" customWidth="1" outlineLevel="1"/>
    <col min="3" max="3" width="11.5703125" style="164" bestFit="1" customWidth="1" collapsed="1"/>
    <col min="4" max="4" width="107" style="164" customWidth="1"/>
    <col min="5" max="6" width="8.7109375" style="164" customWidth="1"/>
    <col min="7" max="7" width="18.7109375" style="164" customWidth="1"/>
    <col min="8" max="8" width="15.85546875" style="164" customWidth="1"/>
    <col min="9" max="9" width="18.5703125" style="164" bestFit="1" customWidth="1"/>
    <col min="10" max="18" width="11" style="164" customWidth="1"/>
    <col min="19" max="16384" width="11.42578125" style="164"/>
  </cols>
  <sheetData>
    <row r="1" spans="1:18" ht="60" customHeight="1" thickBot="1"/>
    <row r="2" spans="1:18" ht="21.75" thickBot="1">
      <c r="C2" s="423" t="s">
        <v>224</v>
      </c>
      <c r="D2" s="424"/>
      <c r="E2" s="424"/>
      <c r="F2" s="424"/>
      <c r="G2" s="424"/>
      <c r="H2" s="424"/>
      <c r="I2" s="424"/>
      <c r="J2" s="424"/>
      <c r="K2" s="424"/>
      <c r="L2" s="424"/>
      <c r="M2" s="424"/>
      <c r="N2" s="424"/>
      <c r="O2" s="424"/>
      <c r="P2" s="424"/>
      <c r="Q2" s="424"/>
      <c r="R2" s="425"/>
    </row>
    <row r="3" spans="1:18" ht="15.75">
      <c r="C3" s="426" t="s">
        <v>1</v>
      </c>
      <c r="D3" s="427"/>
      <c r="E3" s="427"/>
      <c r="F3" s="427"/>
      <c r="G3" s="427"/>
      <c r="H3" s="427"/>
      <c r="I3" s="427"/>
      <c r="J3" s="427"/>
      <c r="K3" s="427"/>
      <c r="L3" s="427"/>
      <c r="M3" s="427"/>
      <c r="N3" s="427"/>
      <c r="O3" s="427"/>
      <c r="P3" s="428"/>
      <c r="Q3" s="429" t="s">
        <v>2</v>
      </c>
      <c r="R3" s="430"/>
    </row>
    <row r="4" spans="1:18" ht="21.75" thickBot="1">
      <c r="C4" s="393" t="s">
        <v>3</v>
      </c>
      <c r="D4" s="394"/>
      <c r="E4" s="394"/>
      <c r="F4" s="394"/>
      <c r="G4" s="394"/>
      <c r="H4" s="394"/>
      <c r="I4" s="394"/>
      <c r="J4" s="394"/>
      <c r="K4" s="394"/>
      <c r="L4" s="394"/>
      <c r="M4" s="394"/>
      <c r="N4" s="394"/>
      <c r="O4" s="394"/>
      <c r="P4" s="431"/>
      <c r="Q4" s="432">
        <f>'1.-2. Balance '!C4</f>
        <v>2024</v>
      </c>
      <c r="R4" s="432"/>
    </row>
    <row r="5" spans="1:18" ht="15.75" thickBot="1">
      <c r="C5" s="165" t="s">
        <v>225</v>
      </c>
      <c r="D5" s="419" t="s">
        <v>226</v>
      </c>
      <c r="E5" s="419"/>
      <c r="F5" s="419"/>
      <c r="G5" s="419"/>
      <c r="H5" s="419"/>
      <c r="I5" s="419"/>
      <c r="J5" s="419"/>
      <c r="K5" s="419"/>
      <c r="L5" s="419"/>
      <c r="M5" s="419"/>
      <c r="N5" s="419"/>
      <c r="O5" s="420"/>
      <c r="P5" s="165" t="s">
        <v>227</v>
      </c>
      <c r="Q5" s="421" t="s">
        <v>228</v>
      </c>
      <c r="R5" s="422"/>
    </row>
    <row r="6" spans="1:18" ht="21.75" thickBot="1">
      <c r="C6" s="433" t="s">
        <v>229</v>
      </c>
      <c r="D6" s="434"/>
      <c r="E6" s="434"/>
      <c r="F6" s="434"/>
      <c r="G6" s="434"/>
      <c r="H6" s="434"/>
      <c r="I6" s="434"/>
      <c r="J6" s="434"/>
      <c r="K6" s="434"/>
      <c r="L6" s="434"/>
      <c r="M6" s="434"/>
      <c r="N6" s="434"/>
      <c r="O6" s="434"/>
      <c r="P6" s="434"/>
      <c r="Q6" s="434"/>
      <c r="R6" s="435"/>
    </row>
    <row r="7" spans="1:18" ht="19.5" thickBot="1">
      <c r="C7" s="436" t="s">
        <v>230</v>
      </c>
      <c r="D7" s="437"/>
      <c r="E7" s="437"/>
      <c r="F7" s="437"/>
      <c r="G7" s="437"/>
      <c r="H7" s="437"/>
      <c r="I7" s="437"/>
      <c r="J7" s="437"/>
      <c r="K7" s="437"/>
      <c r="L7" s="437"/>
      <c r="M7" s="437"/>
      <c r="N7" s="437"/>
      <c r="O7" s="437"/>
      <c r="P7" s="437"/>
      <c r="Q7" s="437"/>
      <c r="R7" s="438"/>
    </row>
    <row r="8" spans="1:18">
      <c r="C8" s="439" t="s">
        <v>231</v>
      </c>
      <c r="D8" s="440"/>
      <c r="E8" s="441" t="s">
        <v>232</v>
      </c>
      <c r="F8" s="441" t="s">
        <v>233</v>
      </c>
      <c r="G8" s="441" t="s">
        <v>234</v>
      </c>
      <c r="H8" s="441" t="str">
        <f>"Ejecución prevista hasta 31/12/"&amp;Q4-1&amp;" (€)"</f>
        <v>Ejecución prevista hasta 31/12/2023 (€)</v>
      </c>
      <c r="I8" s="440" t="s">
        <v>235</v>
      </c>
      <c r="J8" s="440"/>
      <c r="K8" s="440"/>
      <c r="L8" s="440"/>
      <c r="M8" s="440"/>
      <c r="N8" s="443" t="str">
        <f>"Previsión de importes comprometidos a 31/12/"&amp;Q4-1&amp;" (€)"</f>
        <v>Previsión de importes comprometidos a 31/12/2023 (€)</v>
      </c>
      <c r="O8" s="443"/>
      <c r="P8" s="443"/>
      <c r="Q8" s="443"/>
      <c r="R8" s="444"/>
    </row>
    <row r="9" spans="1:18">
      <c r="C9" s="166" t="s">
        <v>236</v>
      </c>
      <c r="D9" s="167" t="s">
        <v>237</v>
      </c>
      <c r="E9" s="442"/>
      <c r="F9" s="442"/>
      <c r="G9" s="442"/>
      <c r="H9" s="442"/>
      <c r="I9" s="168">
        <f>Q4</f>
        <v>2024</v>
      </c>
      <c r="J9" s="168">
        <f>I9+1</f>
        <v>2025</v>
      </c>
      <c r="K9" s="168">
        <f>J9+1</f>
        <v>2026</v>
      </c>
      <c r="L9" s="168">
        <f>K9+1</f>
        <v>2027</v>
      </c>
      <c r="M9" s="168" t="s">
        <v>238</v>
      </c>
      <c r="N9" s="168">
        <f>Q4</f>
        <v>2024</v>
      </c>
      <c r="O9" s="168">
        <f>N9+1</f>
        <v>2025</v>
      </c>
      <c r="P9" s="168">
        <f>O9+1</f>
        <v>2026</v>
      </c>
      <c r="Q9" s="168">
        <f>P9+1</f>
        <v>2027</v>
      </c>
      <c r="R9" s="169" t="s">
        <v>238</v>
      </c>
    </row>
    <row r="10" spans="1:18" ht="15">
      <c r="C10" s="170">
        <v>1</v>
      </c>
      <c r="D10" s="171" t="s">
        <v>240</v>
      </c>
      <c r="E10" s="172">
        <v>2024</v>
      </c>
      <c r="F10" s="172">
        <v>2024</v>
      </c>
      <c r="G10" s="173">
        <v>4009625</v>
      </c>
      <c r="H10" s="173"/>
      <c r="I10" s="174">
        <v>4009625</v>
      </c>
      <c r="J10" s="175"/>
      <c r="K10" s="175"/>
      <c r="L10" s="175"/>
      <c r="M10" s="175"/>
      <c r="N10" s="175"/>
      <c r="O10" s="175"/>
      <c r="P10" s="175"/>
      <c r="Q10" s="175"/>
      <c r="R10" s="176"/>
    </row>
    <row r="11" spans="1:18" ht="15" customHeight="1">
      <c r="A11" s="177">
        <v>0</v>
      </c>
      <c r="C11" s="170">
        <v>2</v>
      </c>
      <c r="D11" s="171" t="s">
        <v>243</v>
      </c>
      <c r="E11" s="172">
        <v>2024</v>
      </c>
      <c r="F11" s="172">
        <v>2024</v>
      </c>
      <c r="G11" s="173">
        <v>2990000</v>
      </c>
      <c r="H11" s="173"/>
      <c r="I11" s="174">
        <v>2990000</v>
      </c>
      <c r="J11" s="178"/>
      <c r="K11" s="175"/>
      <c r="L11" s="175"/>
      <c r="M11" s="175"/>
      <c r="N11" s="175"/>
      <c r="O11" s="175"/>
      <c r="P11" s="175"/>
      <c r="Q11" s="175"/>
      <c r="R11" s="176"/>
    </row>
    <row r="12" spans="1:18" ht="15" customHeight="1">
      <c r="A12" s="177">
        <v>0</v>
      </c>
      <c r="C12" s="170">
        <v>3</v>
      </c>
      <c r="D12" s="171" t="s">
        <v>245</v>
      </c>
      <c r="E12" s="172">
        <v>2024</v>
      </c>
      <c r="F12" s="172">
        <v>2024</v>
      </c>
      <c r="G12" s="173">
        <v>1750000</v>
      </c>
      <c r="H12" s="173"/>
      <c r="I12" s="174">
        <v>1750000</v>
      </c>
      <c r="J12" s="175"/>
      <c r="K12" s="175"/>
      <c r="L12" s="175"/>
      <c r="M12" s="175"/>
      <c r="N12" s="175"/>
      <c r="O12" s="175"/>
      <c r="P12" s="175"/>
      <c r="Q12" s="175"/>
      <c r="R12" s="176"/>
    </row>
    <row r="13" spans="1:18" ht="15" customHeight="1">
      <c r="A13" s="177">
        <v>0</v>
      </c>
      <c r="C13" s="170">
        <v>4</v>
      </c>
      <c r="D13" s="171" t="s">
        <v>247</v>
      </c>
      <c r="E13" s="172">
        <v>2024</v>
      </c>
      <c r="F13" s="172">
        <v>2024</v>
      </c>
      <c r="G13" s="173">
        <v>1495000</v>
      </c>
      <c r="H13" s="173"/>
      <c r="I13" s="174">
        <v>1495000</v>
      </c>
      <c r="J13" s="174"/>
      <c r="K13" s="175"/>
      <c r="L13" s="175"/>
      <c r="M13" s="175"/>
      <c r="N13" s="175"/>
      <c r="O13" s="175"/>
      <c r="P13" s="175"/>
      <c r="Q13" s="175"/>
      <c r="R13" s="176"/>
    </row>
    <row r="14" spans="1:18" ht="15" customHeight="1">
      <c r="A14" s="177">
        <v>0</v>
      </c>
      <c r="C14" s="170">
        <v>5</v>
      </c>
      <c r="D14" s="171" t="s">
        <v>250</v>
      </c>
      <c r="E14" s="172">
        <v>2024</v>
      </c>
      <c r="F14" s="172">
        <v>2024</v>
      </c>
      <c r="G14" s="173">
        <v>580000</v>
      </c>
      <c r="H14" s="173"/>
      <c r="I14" s="174">
        <v>580000</v>
      </c>
      <c r="J14" s="175"/>
      <c r="K14" s="175"/>
      <c r="L14" s="175"/>
      <c r="M14" s="175"/>
      <c r="N14" s="175"/>
      <c r="O14" s="175"/>
      <c r="P14" s="175"/>
      <c r="Q14" s="175"/>
      <c r="R14" s="176"/>
    </row>
    <row r="15" spans="1:18" ht="15" customHeight="1">
      <c r="A15" s="177" t="e">
        <v>#N/A</v>
      </c>
      <c r="C15" s="170">
        <v>6</v>
      </c>
      <c r="D15" t="s">
        <v>242</v>
      </c>
      <c r="E15" s="172">
        <v>2024</v>
      </c>
      <c r="F15" s="172">
        <v>2024</v>
      </c>
      <c r="G15" s="173">
        <v>14583232.51</v>
      </c>
      <c r="H15" s="173"/>
      <c r="I15" s="174">
        <v>14583232.51</v>
      </c>
      <c r="J15" s="175"/>
      <c r="K15" s="175"/>
      <c r="L15" s="175"/>
      <c r="M15" s="175"/>
      <c r="N15" s="175"/>
      <c r="O15" s="175"/>
      <c r="P15" s="175"/>
      <c r="Q15" s="175"/>
      <c r="R15" s="176"/>
    </row>
    <row r="16" spans="1:18" ht="15" customHeight="1">
      <c r="A16" s="177">
        <v>0</v>
      </c>
      <c r="C16" s="170">
        <v>7</v>
      </c>
      <c r="D16" s="171" t="s">
        <v>249</v>
      </c>
      <c r="E16" s="172">
        <v>2024</v>
      </c>
      <c r="F16" s="172">
        <v>2024</v>
      </c>
      <c r="G16" s="173">
        <v>2749332.28</v>
      </c>
      <c r="H16" s="173"/>
      <c r="I16" s="174">
        <v>2749332.28</v>
      </c>
      <c r="J16" s="175"/>
      <c r="K16" s="175"/>
      <c r="L16" s="175"/>
      <c r="M16" s="175"/>
      <c r="N16" s="175"/>
      <c r="O16" s="175"/>
      <c r="P16" s="175"/>
      <c r="Q16" s="175"/>
      <c r="R16" s="176"/>
    </row>
    <row r="17" spans="1:18" ht="15" customHeight="1">
      <c r="A17" s="177">
        <v>0</v>
      </c>
      <c r="C17" s="170">
        <v>8</v>
      </c>
      <c r="D17" s="171" t="s">
        <v>244</v>
      </c>
      <c r="E17" s="172">
        <v>2024</v>
      </c>
      <c r="F17" s="172">
        <v>2024</v>
      </c>
      <c r="G17" s="173">
        <v>2000000</v>
      </c>
      <c r="H17" s="173"/>
      <c r="I17" s="174">
        <v>2000000</v>
      </c>
      <c r="J17" s="175"/>
      <c r="K17" s="175"/>
      <c r="L17" s="175"/>
      <c r="M17" s="175"/>
      <c r="N17" s="175"/>
      <c r="O17" s="175"/>
      <c r="P17" s="175"/>
      <c r="Q17" s="175"/>
      <c r="R17" s="176"/>
    </row>
    <row r="18" spans="1:18" ht="15" customHeight="1">
      <c r="A18" s="177" t="e">
        <v>#N/A</v>
      </c>
      <c r="C18" s="170">
        <v>9</v>
      </c>
      <c r="D18" s="171" t="s">
        <v>251</v>
      </c>
      <c r="E18" s="172">
        <v>2024</v>
      </c>
      <c r="F18" s="172">
        <v>2024</v>
      </c>
      <c r="G18" s="173">
        <v>70000</v>
      </c>
      <c r="H18" s="173"/>
      <c r="I18" s="174">
        <v>70000</v>
      </c>
      <c r="J18" s="175"/>
      <c r="K18" s="175"/>
      <c r="L18" s="175"/>
      <c r="M18" s="175"/>
      <c r="N18" s="175"/>
      <c r="O18" s="175"/>
      <c r="P18" s="175"/>
      <c r="Q18" s="175"/>
      <c r="R18" s="176"/>
    </row>
    <row r="19" spans="1:18" ht="15" customHeight="1">
      <c r="A19" s="177" t="s">
        <v>241</v>
      </c>
      <c r="C19" s="170">
        <v>10</v>
      </c>
      <c r="D19" s="179" t="s">
        <v>252</v>
      </c>
      <c r="E19" s="172">
        <v>2024</v>
      </c>
      <c r="F19" s="172">
        <v>2024</v>
      </c>
      <c r="G19" s="173">
        <v>64058.82</v>
      </c>
      <c r="H19" s="173"/>
      <c r="I19" s="174">
        <v>64058.82</v>
      </c>
      <c r="J19" s="175"/>
      <c r="K19" s="175"/>
      <c r="L19" s="175"/>
      <c r="M19" s="175"/>
      <c r="N19" s="175"/>
      <c r="O19" s="175"/>
      <c r="P19" s="175"/>
      <c r="Q19" s="175"/>
      <c r="R19" s="176"/>
    </row>
    <row r="20" spans="1:18" ht="15" customHeight="1">
      <c r="A20" s="177" t="e">
        <v>#N/A</v>
      </c>
      <c r="C20" s="170">
        <v>11</v>
      </c>
      <c r="D20" s="179" t="s">
        <v>253</v>
      </c>
      <c r="E20" s="172">
        <v>2024</v>
      </c>
      <c r="F20" s="172">
        <v>2024</v>
      </c>
      <c r="G20" s="173">
        <v>40768.54</v>
      </c>
      <c r="H20" s="173"/>
      <c r="I20" s="174">
        <v>40768.54</v>
      </c>
      <c r="J20" s="180"/>
      <c r="K20" s="175"/>
      <c r="L20" s="175"/>
      <c r="M20" s="175"/>
      <c r="N20" s="175"/>
      <c r="O20" s="175"/>
      <c r="P20" s="175"/>
      <c r="Q20" s="175"/>
      <c r="R20" s="176"/>
    </row>
    <row r="21" spans="1:18" ht="15" customHeight="1">
      <c r="A21" s="177" t="e">
        <v>#N/A</v>
      </c>
      <c r="C21" s="170">
        <v>12</v>
      </c>
      <c r="D21" s="179" t="s">
        <v>256</v>
      </c>
      <c r="E21" s="172">
        <v>2024</v>
      </c>
      <c r="F21" s="172">
        <v>2024</v>
      </c>
      <c r="G21" s="173">
        <v>30000</v>
      </c>
      <c r="H21" s="173"/>
      <c r="I21" s="174">
        <v>30000</v>
      </c>
      <c r="J21" s="174"/>
      <c r="K21" s="175"/>
      <c r="L21" s="175"/>
      <c r="M21" s="175"/>
      <c r="N21" s="175"/>
      <c r="O21" s="175"/>
      <c r="P21" s="175"/>
      <c r="Q21" s="175"/>
      <c r="R21" s="176"/>
    </row>
    <row r="22" spans="1:18" ht="15" customHeight="1">
      <c r="A22" s="177" t="s">
        <v>241</v>
      </c>
      <c r="C22" s="170">
        <v>13</v>
      </c>
      <c r="D22" s="171" t="s">
        <v>255</v>
      </c>
      <c r="E22" s="172">
        <v>2024</v>
      </c>
      <c r="F22" s="172">
        <v>2024</v>
      </c>
      <c r="G22" s="173">
        <v>1250000</v>
      </c>
      <c r="H22" s="173"/>
      <c r="I22" s="174">
        <v>1250000</v>
      </c>
      <c r="J22" s="175"/>
      <c r="K22" s="175"/>
      <c r="L22" s="175"/>
      <c r="M22" s="175"/>
      <c r="N22" s="175"/>
      <c r="O22" s="175"/>
      <c r="P22" s="175"/>
      <c r="Q22" s="175"/>
      <c r="R22" s="176"/>
    </row>
    <row r="23" spans="1:18" ht="15" customHeight="1">
      <c r="A23" s="177" t="s">
        <v>257</v>
      </c>
      <c r="C23" s="170">
        <v>14</v>
      </c>
      <c r="D23" s="171" t="s">
        <v>258</v>
      </c>
      <c r="E23" s="172">
        <v>2024</v>
      </c>
      <c r="F23" s="172">
        <v>2024</v>
      </c>
      <c r="G23" s="173">
        <v>1179000</v>
      </c>
      <c r="H23" s="173"/>
      <c r="I23" s="174">
        <v>1179000</v>
      </c>
      <c r="J23" s="175"/>
      <c r="K23" s="175"/>
      <c r="L23" s="175"/>
      <c r="M23" s="175"/>
      <c r="N23" s="175"/>
      <c r="O23" s="175"/>
      <c r="P23" s="175"/>
      <c r="Q23" s="175"/>
      <c r="R23" s="176"/>
    </row>
    <row r="24" spans="1:18" ht="15" customHeight="1">
      <c r="A24" s="177" t="s">
        <v>241</v>
      </c>
      <c r="C24" s="170">
        <v>15</v>
      </c>
      <c r="D24" s="171" t="s">
        <v>260</v>
      </c>
      <c r="E24" s="172">
        <v>2024</v>
      </c>
      <c r="F24" s="172">
        <v>2024</v>
      </c>
      <c r="G24" s="173">
        <v>221672</v>
      </c>
      <c r="H24" s="173"/>
      <c r="I24" s="174">
        <v>221672</v>
      </c>
      <c r="J24" s="173"/>
      <c r="K24" s="175"/>
      <c r="L24" s="175"/>
      <c r="M24" s="175"/>
      <c r="N24" s="175"/>
      <c r="O24" s="175"/>
      <c r="P24" s="175"/>
      <c r="Q24" s="175"/>
      <c r="R24" s="176"/>
    </row>
    <row r="25" spans="1:18" ht="15" customHeight="1">
      <c r="A25" s="177">
        <v>0</v>
      </c>
      <c r="C25" s="170">
        <v>16</v>
      </c>
      <c r="D25" s="179" t="s">
        <v>261</v>
      </c>
      <c r="E25" s="172">
        <v>2024</v>
      </c>
      <c r="F25" s="172">
        <v>2024</v>
      </c>
      <c r="G25" s="173">
        <v>364992</v>
      </c>
      <c r="H25" s="173"/>
      <c r="I25" s="174">
        <v>364992</v>
      </c>
      <c r="J25" s="180"/>
      <c r="K25" s="175"/>
      <c r="L25" s="175"/>
      <c r="M25" s="175"/>
      <c r="N25" s="175"/>
      <c r="O25" s="175"/>
      <c r="P25" s="175"/>
      <c r="Q25" s="175"/>
      <c r="R25" s="176"/>
    </row>
    <row r="26" spans="1:18" ht="15" customHeight="1">
      <c r="A26" s="177">
        <v>0</v>
      </c>
      <c r="C26" s="170">
        <v>17</v>
      </c>
      <c r="D26" s="171" t="s">
        <v>262</v>
      </c>
      <c r="E26" s="172">
        <v>2024</v>
      </c>
      <c r="F26" s="172">
        <v>2024</v>
      </c>
      <c r="G26" s="173">
        <v>302155.09999999998</v>
      </c>
      <c r="H26" s="173"/>
      <c r="I26" s="174">
        <v>302155.09999999998</v>
      </c>
      <c r="J26" s="181"/>
      <c r="K26" s="175"/>
      <c r="L26" s="175"/>
      <c r="M26" s="175"/>
      <c r="N26" s="175"/>
      <c r="O26" s="175"/>
      <c r="P26" s="175"/>
      <c r="Q26" s="175"/>
      <c r="R26" s="176"/>
    </row>
    <row r="27" spans="1:18" ht="15" customHeight="1">
      <c r="A27" s="177" t="s">
        <v>241</v>
      </c>
      <c r="C27" s="170">
        <v>18</v>
      </c>
      <c r="D27" s="171" t="s">
        <v>263</v>
      </c>
      <c r="E27" s="172">
        <v>2024</v>
      </c>
      <c r="F27" s="172">
        <v>2024</v>
      </c>
      <c r="G27" s="173">
        <v>300625</v>
      </c>
      <c r="H27" s="173"/>
      <c r="I27" s="174">
        <v>300625</v>
      </c>
      <c r="J27" s="175"/>
      <c r="K27" s="175"/>
      <c r="L27" s="175"/>
      <c r="M27" s="175"/>
      <c r="N27" s="175"/>
      <c r="O27" s="175"/>
      <c r="P27" s="175"/>
      <c r="Q27" s="175"/>
      <c r="R27" s="176"/>
    </row>
    <row r="28" spans="1:18" ht="15" customHeight="1">
      <c r="A28" s="177" t="s">
        <v>241</v>
      </c>
      <c r="C28" s="170">
        <v>19</v>
      </c>
      <c r="D28" s="171" t="s">
        <v>264</v>
      </c>
      <c r="E28" s="172">
        <v>2024</v>
      </c>
      <c r="F28" s="172">
        <v>2024</v>
      </c>
      <c r="G28" s="173">
        <v>293748.32</v>
      </c>
      <c r="H28" s="173"/>
      <c r="I28" s="174">
        <v>293748.32</v>
      </c>
      <c r="J28" s="180"/>
      <c r="K28" s="175"/>
      <c r="L28" s="175"/>
      <c r="M28" s="175"/>
      <c r="N28" s="175"/>
      <c r="O28" s="175"/>
      <c r="P28" s="175"/>
      <c r="Q28" s="175"/>
      <c r="R28" s="176"/>
    </row>
    <row r="29" spans="1:18" ht="15" customHeight="1">
      <c r="A29" s="177">
        <v>0</v>
      </c>
      <c r="C29" s="170">
        <v>20</v>
      </c>
      <c r="D29" s="171" t="s">
        <v>265</v>
      </c>
      <c r="E29" s="172">
        <v>2024</v>
      </c>
      <c r="F29" s="172">
        <v>2024</v>
      </c>
      <c r="G29" s="173">
        <v>247999.86</v>
      </c>
      <c r="H29" s="173"/>
      <c r="I29" s="174">
        <v>247999.86</v>
      </c>
      <c r="J29" s="175"/>
      <c r="K29" s="175"/>
      <c r="L29" s="175"/>
      <c r="M29" s="175"/>
      <c r="N29" s="175"/>
      <c r="O29" s="175"/>
      <c r="P29" s="175"/>
      <c r="Q29" s="175"/>
      <c r="R29" s="176"/>
    </row>
    <row r="30" spans="1:18" ht="15" customHeight="1">
      <c r="A30" s="177">
        <v>0</v>
      </c>
      <c r="C30" s="170">
        <v>21</v>
      </c>
      <c r="D30" s="171" t="s">
        <v>266</v>
      </c>
      <c r="E30" s="172">
        <v>2024</v>
      </c>
      <c r="F30" s="172">
        <v>2024</v>
      </c>
      <c r="G30" s="173">
        <v>157000</v>
      </c>
      <c r="H30" s="173"/>
      <c r="I30" s="174">
        <v>157000</v>
      </c>
      <c r="J30" s="175"/>
      <c r="K30" s="175"/>
      <c r="L30" s="175"/>
      <c r="M30" s="175"/>
      <c r="N30" s="175"/>
      <c r="O30" s="175"/>
      <c r="P30" s="175"/>
      <c r="Q30" s="175"/>
      <c r="R30" s="176"/>
    </row>
    <row r="31" spans="1:18" ht="15" customHeight="1">
      <c r="A31" s="177">
        <v>0</v>
      </c>
      <c r="C31" s="170">
        <v>22</v>
      </c>
      <c r="D31" s="171" t="s">
        <v>267</v>
      </c>
      <c r="E31" s="172">
        <v>2024</v>
      </c>
      <c r="F31" s="172">
        <v>2024</v>
      </c>
      <c r="G31" s="173">
        <v>155953</v>
      </c>
      <c r="H31" s="173"/>
      <c r="I31" s="174">
        <v>155953</v>
      </c>
      <c r="J31" s="174"/>
      <c r="K31" s="175"/>
      <c r="L31" s="175"/>
      <c r="M31" s="175"/>
      <c r="N31" s="175"/>
      <c r="O31" s="175"/>
      <c r="P31" s="175"/>
      <c r="Q31" s="175"/>
      <c r="R31" s="176"/>
    </row>
    <row r="32" spans="1:18" ht="15" customHeight="1">
      <c r="A32" s="177">
        <v>0</v>
      </c>
      <c r="C32" s="170">
        <v>23</v>
      </c>
      <c r="D32" s="171" t="s">
        <v>270</v>
      </c>
      <c r="E32" s="172">
        <v>2024</v>
      </c>
      <c r="F32" s="172">
        <v>2024</v>
      </c>
      <c r="G32" s="173">
        <v>91701.64</v>
      </c>
      <c r="H32" s="173"/>
      <c r="I32" s="174">
        <v>91701.64</v>
      </c>
      <c r="J32" s="175"/>
      <c r="K32" s="175"/>
      <c r="L32" s="175"/>
      <c r="M32" s="175"/>
      <c r="N32" s="175"/>
      <c r="O32" s="175"/>
      <c r="P32" s="175"/>
      <c r="Q32" s="175"/>
      <c r="R32" s="176"/>
    </row>
    <row r="33" spans="1:18" ht="15" customHeight="1">
      <c r="A33" s="177" t="e">
        <v>#N/A</v>
      </c>
      <c r="C33" s="170">
        <v>24</v>
      </c>
      <c r="D33" s="171" t="s">
        <v>273</v>
      </c>
      <c r="E33" s="172">
        <v>2024</v>
      </c>
      <c r="F33" s="172">
        <v>2024</v>
      </c>
      <c r="G33" s="173">
        <v>49840</v>
      </c>
      <c r="H33" s="173"/>
      <c r="I33" s="174">
        <v>49840</v>
      </c>
      <c r="J33" s="175"/>
      <c r="K33" s="175"/>
      <c r="L33" s="175"/>
      <c r="M33" s="175"/>
      <c r="N33" s="175"/>
      <c r="O33" s="175"/>
      <c r="P33" s="175"/>
      <c r="Q33" s="175"/>
      <c r="R33" s="176"/>
    </row>
    <row r="34" spans="1:18" ht="15" customHeight="1">
      <c r="A34" s="177" t="s">
        <v>257</v>
      </c>
      <c r="C34" s="170">
        <v>25</v>
      </c>
      <c r="D34" s="171" t="s">
        <v>274</v>
      </c>
      <c r="E34" s="172">
        <v>2024</v>
      </c>
      <c r="F34" s="172">
        <v>2024</v>
      </c>
      <c r="G34" s="173">
        <v>43500</v>
      </c>
      <c r="H34" s="173"/>
      <c r="I34" s="174">
        <v>43500</v>
      </c>
      <c r="J34" s="175"/>
      <c r="K34" s="175"/>
      <c r="L34" s="175"/>
      <c r="M34" s="175"/>
      <c r="N34" s="175"/>
      <c r="O34" s="175"/>
      <c r="P34" s="175"/>
      <c r="Q34" s="175"/>
      <c r="R34" s="176"/>
    </row>
    <row r="35" spans="1:18" ht="15" customHeight="1">
      <c r="A35" s="177" t="e">
        <v>#N/A</v>
      </c>
      <c r="C35" s="170">
        <v>26</v>
      </c>
      <c r="D35" s="171" t="s">
        <v>275</v>
      </c>
      <c r="E35" s="172">
        <v>2024</v>
      </c>
      <c r="F35" s="172">
        <v>2024</v>
      </c>
      <c r="G35" s="173">
        <v>59981.33</v>
      </c>
      <c r="H35" s="173"/>
      <c r="I35" s="174">
        <v>59981.33</v>
      </c>
      <c r="J35" s="180"/>
      <c r="K35" s="175"/>
      <c r="L35" s="175"/>
      <c r="M35" s="175"/>
      <c r="N35" s="175"/>
      <c r="O35" s="175"/>
      <c r="P35" s="175"/>
      <c r="Q35" s="175"/>
      <c r="R35" s="176"/>
    </row>
    <row r="36" spans="1:18" ht="15" customHeight="1">
      <c r="A36" s="177" t="e">
        <v>#N/A</v>
      </c>
      <c r="C36" s="170">
        <v>27</v>
      </c>
      <c r="D36" s="171" t="s">
        <v>246</v>
      </c>
      <c r="E36" s="172">
        <v>2024</v>
      </c>
      <c r="F36" s="172">
        <v>2024</v>
      </c>
      <c r="G36" s="173">
        <v>350000</v>
      </c>
      <c r="H36" s="173"/>
      <c r="I36" s="174">
        <v>350000</v>
      </c>
      <c r="J36" s="175"/>
      <c r="K36" s="175"/>
      <c r="L36" s="175"/>
      <c r="M36" s="175"/>
      <c r="N36" s="175"/>
      <c r="O36" s="175"/>
      <c r="P36" s="175"/>
      <c r="Q36" s="175"/>
      <c r="R36" s="176"/>
    </row>
    <row r="37" spans="1:18" ht="15" customHeight="1">
      <c r="A37" s="177">
        <v>0</v>
      </c>
      <c r="C37" s="170">
        <v>28</v>
      </c>
      <c r="D37" s="171" t="s">
        <v>259</v>
      </c>
      <c r="E37" s="172">
        <v>2024</v>
      </c>
      <c r="F37" s="172">
        <v>2024</v>
      </c>
      <c r="G37" s="173">
        <v>600000</v>
      </c>
      <c r="H37" s="173"/>
      <c r="I37" s="174">
        <v>600000</v>
      </c>
      <c r="J37" s="175"/>
      <c r="K37" s="175"/>
      <c r="L37" s="175"/>
      <c r="M37" s="175"/>
      <c r="N37" s="175"/>
      <c r="O37" s="175"/>
      <c r="P37" s="175"/>
      <c r="Q37" s="175"/>
      <c r="R37" s="176"/>
    </row>
    <row r="38" spans="1:18" ht="15" customHeight="1">
      <c r="A38" s="177" t="e">
        <v>#N/A</v>
      </c>
      <c r="C38" s="170">
        <v>29</v>
      </c>
      <c r="D38" s="171" t="s">
        <v>271</v>
      </c>
      <c r="E38" s="172">
        <v>2024</v>
      </c>
      <c r="F38" s="172">
        <v>2024</v>
      </c>
      <c r="G38" s="173">
        <v>523000</v>
      </c>
      <c r="H38" s="173"/>
      <c r="I38" s="174">
        <v>523000</v>
      </c>
      <c r="J38" s="175"/>
      <c r="K38" s="175"/>
      <c r="L38" s="175"/>
      <c r="M38" s="175"/>
      <c r="N38" s="175"/>
      <c r="O38" s="175"/>
      <c r="P38" s="175"/>
      <c r="Q38" s="175"/>
      <c r="R38" s="176"/>
    </row>
    <row r="39" spans="1:18" ht="15" customHeight="1">
      <c r="A39" s="177" t="e">
        <v>#N/A</v>
      </c>
      <c r="C39" s="170">
        <v>30</v>
      </c>
      <c r="D39" s="171" t="s">
        <v>277</v>
      </c>
      <c r="E39" s="172">
        <v>2024</v>
      </c>
      <c r="F39" s="172">
        <v>2024</v>
      </c>
      <c r="G39" s="173">
        <v>390000</v>
      </c>
      <c r="H39" s="173"/>
      <c r="I39" s="174">
        <v>390000</v>
      </c>
      <c r="J39" s="175"/>
      <c r="K39" s="175"/>
      <c r="L39" s="175"/>
      <c r="M39" s="175"/>
      <c r="N39" s="175"/>
      <c r="O39" s="175"/>
      <c r="P39" s="175"/>
      <c r="Q39" s="175"/>
      <c r="R39" s="176"/>
    </row>
    <row r="40" spans="1:18" ht="15" customHeight="1">
      <c r="A40" s="177" t="e">
        <v>#N/A</v>
      </c>
      <c r="C40" s="170">
        <v>31</v>
      </c>
      <c r="D40" s="171" t="s">
        <v>276</v>
      </c>
      <c r="E40" s="172">
        <v>2024</v>
      </c>
      <c r="F40" s="172">
        <v>2024</v>
      </c>
      <c r="G40" s="173">
        <v>421405</v>
      </c>
      <c r="H40" s="173"/>
      <c r="I40" s="174">
        <v>421405</v>
      </c>
      <c r="J40" s="175"/>
      <c r="K40" s="175"/>
      <c r="L40" s="175"/>
      <c r="M40" s="175"/>
      <c r="N40" s="175"/>
      <c r="O40" s="175"/>
      <c r="P40" s="175"/>
      <c r="Q40" s="175"/>
      <c r="R40" s="176"/>
    </row>
    <row r="41" spans="1:18" ht="15" customHeight="1">
      <c r="A41" s="177" t="e">
        <v>#N/A</v>
      </c>
      <c r="C41" s="170">
        <v>32</v>
      </c>
      <c r="D41" s="171" t="s">
        <v>280</v>
      </c>
      <c r="E41" s="172">
        <v>2024</v>
      </c>
      <c r="F41" s="172">
        <v>2024</v>
      </c>
      <c r="G41" s="173">
        <v>211200</v>
      </c>
      <c r="H41" s="173"/>
      <c r="I41" s="174">
        <v>211200</v>
      </c>
      <c r="J41" s="175"/>
      <c r="K41" s="175"/>
      <c r="L41" s="175"/>
      <c r="M41" s="175"/>
      <c r="N41" s="175"/>
      <c r="O41" s="175"/>
      <c r="P41" s="175"/>
      <c r="Q41" s="175"/>
      <c r="R41" s="176"/>
    </row>
    <row r="42" spans="1:18" ht="15" customHeight="1">
      <c r="A42" s="177" t="e">
        <v>#N/A</v>
      </c>
      <c r="C42" s="170">
        <v>33</v>
      </c>
      <c r="D42" s="171" t="s">
        <v>278</v>
      </c>
      <c r="E42" s="172">
        <v>2024</v>
      </c>
      <c r="F42" s="172">
        <v>2024</v>
      </c>
      <c r="G42" s="173">
        <v>130000</v>
      </c>
      <c r="H42" s="173"/>
      <c r="I42" s="174">
        <v>130000</v>
      </c>
      <c r="J42" s="175"/>
      <c r="K42" s="175"/>
      <c r="L42" s="175"/>
      <c r="M42" s="175"/>
      <c r="N42" s="175"/>
      <c r="O42" s="175"/>
      <c r="P42" s="175"/>
      <c r="Q42" s="175"/>
      <c r="R42" s="176"/>
    </row>
    <row r="43" spans="1:18" ht="15" customHeight="1">
      <c r="A43" s="177">
        <v>0</v>
      </c>
      <c r="C43" s="170">
        <v>34</v>
      </c>
      <c r="D43" s="171" t="s">
        <v>279</v>
      </c>
      <c r="E43" s="172">
        <v>2024</v>
      </c>
      <c r="F43" s="172">
        <v>2024</v>
      </c>
      <c r="G43" s="173">
        <v>127000</v>
      </c>
      <c r="H43" s="173"/>
      <c r="I43" s="174">
        <v>127000</v>
      </c>
      <c r="J43" s="175"/>
      <c r="K43" s="175"/>
      <c r="L43" s="175"/>
      <c r="M43" s="175"/>
      <c r="N43" s="175"/>
      <c r="O43" s="175"/>
      <c r="P43" s="175"/>
      <c r="Q43" s="175"/>
      <c r="R43" s="176"/>
    </row>
    <row r="44" spans="1:18" ht="15" customHeight="1">
      <c r="A44" s="177">
        <v>0</v>
      </c>
      <c r="C44" s="170">
        <v>35</v>
      </c>
      <c r="D44" s="171" t="s">
        <v>281</v>
      </c>
      <c r="E44" s="172">
        <v>2024</v>
      </c>
      <c r="F44" s="172">
        <v>2024</v>
      </c>
      <c r="G44" s="173">
        <v>120000</v>
      </c>
      <c r="H44" s="173"/>
      <c r="I44" s="174">
        <v>120000</v>
      </c>
      <c r="J44" s="175"/>
      <c r="K44" s="175"/>
      <c r="L44" s="175"/>
      <c r="M44" s="175"/>
      <c r="N44" s="175"/>
      <c r="O44" s="175"/>
      <c r="P44" s="175"/>
      <c r="Q44" s="175"/>
      <c r="R44" s="176"/>
    </row>
    <row r="45" spans="1:18" ht="14.25" customHeight="1">
      <c r="A45" s="177">
        <v>0</v>
      </c>
      <c r="B45" s="177" t="e">
        <v>#N/A</v>
      </c>
      <c r="C45" s="170">
        <v>36</v>
      </c>
      <c r="D45" s="171" t="s">
        <v>282</v>
      </c>
      <c r="E45" s="172">
        <v>2024</v>
      </c>
      <c r="F45" s="172">
        <v>2024</v>
      </c>
      <c r="G45" s="173">
        <v>105000</v>
      </c>
      <c r="H45" s="173"/>
      <c r="I45" s="174">
        <v>105000</v>
      </c>
      <c r="J45" s="175"/>
      <c r="K45" s="175"/>
      <c r="L45" s="175"/>
      <c r="M45" s="175"/>
      <c r="N45" s="175"/>
      <c r="O45" s="175"/>
      <c r="P45" s="175"/>
      <c r="Q45" s="175"/>
      <c r="R45" s="176"/>
    </row>
    <row r="46" spans="1:18" ht="15" customHeight="1">
      <c r="A46" s="177" t="s">
        <v>241</v>
      </c>
      <c r="C46" s="170">
        <v>37</v>
      </c>
      <c r="D46" s="171" t="s">
        <v>283</v>
      </c>
      <c r="E46" s="172">
        <v>2024</v>
      </c>
      <c r="F46" s="172">
        <v>2024</v>
      </c>
      <c r="G46" s="173">
        <v>100000</v>
      </c>
      <c r="H46" s="173"/>
      <c r="I46" s="174">
        <v>100000</v>
      </c>
      <c r="J46" s="175"/>
      <c r="K46" s="175"/>
      <c r="L46" s="175"/>
      <c r="M46" s="175"/>
      <c r="N46" s="175"/>
      <c r="O46" s="175"/>
      <c r="P46" s="175"/>
      <c r="Q46" s="175"/>
      <c r="R46" s="176"/>
    </row>
    <row r="47" spans="1:18" ht="15" customHeight="1">
      <c r="B47" s="182" t="s">
        <v>248</v>
      </c>
      <c r="C47" s="170">
        <v>38</v>
      </c>
      <c r="D47" s="171" t="s">
        <v>269</v>
      </c>
      <c r="E47" s="172">
        <v>2024</v>
      </c>
      <c r="F47" s="172">
        <v>2024</v>
      </c>
      <c r="G47" s="173">
        <v>96000</v>
      </c>
      <c r="H47" s="173"/>
      <c r="I47" s="174">
        <v>96000</v>
      </c>
      <c r="J47" s="175"/>
      <c r="K47" s="175"/>
      <c r="L47" s="175"/>
      <c r="M47" s="175"/>
      <c r="N47" s="175"/>
      <c r="O47" s="175"/>
      <c r="P47" s="175"/>
      <c r="Q47" s="175"/>
      <c r="R47" s="176"/>
    </row>
    <row r="48" spans="1:18" ht="15" customHeight="1">
      <c r="B48" s="182" t="s">
        <v>257</v>
      </c>
      <c r="C48" s="170">
        <v>39</v>
      </c>
      <c r="D48" s="171" t="s">
        <v>284</v>
      </c>
      <c r="E48" s="172">
        <v>2024</v>
      </c>
      <c r="F48" s="172">
        <v>2024</v>
      </c>
      <c r="G48" s="173">
        <v>70000</v>
      </c>
      <c r="H48" s="173"/>
      <c r="I48" s="174">
        <v>70000</v>
      </c>
      <c r="J48" s="175"/>
      <c r="K48" s="175"/>
      <c r="L48" s="175"/>
      <c r="M48" s="175"/>
      <c r="N48" s="175"/>
      <c r="O48" s="175"/>
      <c r="P48" s="175"/>
      <c r="Q48" s="175"/>
      <c r="R48" s="176"/>
    </row>
    <row r="49" spans="1:18" ht="14.25" hidden="1" customHeight="1" outlineLevel="1">
      <c r="B49" s="182" t="s">
        <v>285</v>
      </c>
      <c r="C49" s="170">
        <v>40</v>
      </c>
      <c r="D49" s="171"/>
      <c r="E49" s="172">
        <v>2023</v>
      </c>
      <c r="F49" s="172">
        <v>2023</v>
      </c>
      <c r="G49" s="173">
        <v>0</v>
      </c>
      <c r="H49" s="173"/>
      <c r="I49" s="174">
        <v>0</v>
      </c>
      <c r="J49" s="175"/>
      <c r="K49" s="175"/>
      <c r="L49" s="175"/>
      <c r="M49" s="175"/>
      <c r="N49" s="175"/>
      <c r="O49" s="175"/>
      <c r="P49" s="175"/>
      <c r="Q49" s="175"/>
      <c r="R49" s="176"/>
    </row>
    <row r="50" spans="1:18" ht="15" hidden="1" customHeight="1" outlineLevel="1">
      <c r="B50" s="182" t="s">
        <v>286</v>
      </c>
      <c r="C50" s="170">
        <v>41</v>
      </c>
      <c r="D50" s="171"/>
      <c r="E50" s="172">
        <v>2023</v>
      </c>
      <c r="F50" s="172">
        <v>2023</v>
      </c>
      <c r="G50" s="173">
        <v>0</v>
      </c>
      <c r="H50" s="173"/>
      <c r="I50" s="174">
        <v>0</v>
      </c>
      <c r="J50" s="175"/>
      <c r="K50" s="175"/>
      <c r="L50" s="175"/>
      <c r="M50" s="175"/>
      <c r="N50" s="175"/>
      <c r="O50" s="175"/>
      <c r="P50" s="175"/>
      <c r="Q50" s="175"/>
      <c r="R50" s="176"/>
    </row>
    <row r="51" spans="1:18" ht="15" hidden="1" customHeight="1" outlineLevel="1">
      <c r="B51" s="182" t="s">
        <v>254</v>
      </c>
      <c r="C51" s="170">
        <v>42</v>
      </c>
      <c r="D51" s="171"/>
      <c r="E51" s="172">
        <v>2023</v>
      </c>
      <c r="F51" s="172">
        <v>2023</v>
      </c>
      <c r="G51" s="173">
        <v>0</v>
      </c>
      <c r="H51" s="173"/>
      <c r="I51" s="174">
        <v>0</v>
      </c>
      <c r="J51" s="175"/>
      <c r="K51" s="175"/>
      <c r="L51" s="175"/>
      <c r="M51" s="175"/>
      <c r="N51" s="175"/>
      <c r="O51" s="175"/>
      <c r="P51" s="175"/>
      <c r="Q51" s="175"/>
      <c r="R51" s="176"/>
    </row>
    <row r="52" spans="1:18" ht="15" hidden="1" customHeight="1" outlineLevel="1">
      <c r="B52" s="182" t="s">
        <v>268</v>
      </c>
      <c r="C52" s="170">
        <v>43</v>
      </c>
      <c r="D52" s="171"/>
      <c r="E52" s="172">
        <v>2023</v>
      </c>
      <c r="F52" s="172">
        <v>2023</v>
      </c>
      <c r="G52" s="173">
        <v>0</v>
      </c>
      <c r="H52" s="173"/>
      <c r="I52" s="174">
        <v>0</v>
      </c>
      <c r="J52" s="175"/>
      <c r="K52" s="175"/>
      <c r="L52" s="175"/>
      <c r="M52" s="175"/>
      <c r="N52" s="175"/>
      <c r="O52" s="175"/>
      <c r="P52" s="175"/>
      <c r="Q52" s="175"/>
      <c r="R52" s="176"/>
    </row>
    <row r="53" spans="1:18" ht="15" hidden="1" customHeight="1" outlineLevel="1">
      <c r="B53" s="182" t="s">
        <v>287</v>
      </c>
      <c r="C53" s="170">
        <v>44</v>
      </c>
      <c r="D53" s="171"/>
      <c r="E53" s="172">
        <v>2023</v>
      </c>
      <c r="F53" s="172">
        <v>2023</v>
      </c>
      <c r="G53" s="173">
        <v>0</v>
      </c>
      <c r="H53" s="173"/>
      <c r="I53" s="174">
        <v>0</v>
      </c>
      <c r="J53" s="175"/>
      <c r="K53" s="175"/>
      <c r="L53" s="175"/>
      <c r="M53" s="175"/>
      <c r="N53" s="175"/>
      <c r="O53" s="175"/>
      <c r="P53" s="175"/>
      <c r="Q53" s="175"/>
      <c r="R53" s="176"/>
    </row>
    <row r="54" spans="1:18" ht="14.25" hidden="1" customHeight="1" outlineLevel="1">
      <c r="A54" s="177" t="e">
        <v>#N/A</v>
      </c>
      <c r="B54" s="177" t="e">
        <v>#N/A</v>
      </c>
      <c r="C54" s="170">
        <v>45</v>
      </c>
      <c r="D54" s="171"/>
      <c r="E54" s="172">
        <v>2023</v>
      </c>
      <c r="F54" s="172">
        <v>2023</v>
      </c>
      <c r="G54" s="173">
        <v>0</v>
      </c>
      <c r="H54" s="173"/>
      <c r="I54" s="174">
        <v>0</v>
      </c>
      <c r="J54" s="175"/>
      <c r="K54" s="175"/>
      <c r="L54" s="175"/>
      <c r="M54" s="175"/>
      <c r="N54" s="175"/>
      <c r="O54" s="175"/>
      <c r="P54" s="175"/>
      <c r="Q54" s="175"/>
      <c r="R54" s="176"/>
    </row>
    <row r="55" spans="1:18" ht="15" hidden="1" customHeight="1" outlineLevel="1">
      <c r="A55" s="177" t="e">
        <v>#N/A</v>
      </c>
      <c r="C55" s="170">
        <v>46</v>
      </c>
      <c r="D55" s="171"/>
      <c r="E55" s="172">
        <v>2023</v>
      </c>
      <c r="F55" s="172">
        <v>2023</v>
      </c>
      <c r="G55" s="173">
        <v>0</v>
      </c>
      <c r="H55" s="173"/>
      <c r="I55" s="174">
        <v>0</v>
      </c>
      <c r="J55" s="180"/>
      <c r="K55" s="175"/>
      <c r="L55" s="175"/>
      <c r="M55" s="175"/>
      <c r="N55" s="175"/>
      <c r="O55" s="175"/>
      <c r="P55" s="175"/>
      <c r="Q55" s="175"/>
      <c r="R55" s="176"/>
    </row>
    <row r="56" spans="1:18" ht="15" hidden="1" customHeight="1" outlineLevel="1">
      <c r="B56" s="182" t="s">
        <v>248</v>
      </c>
      <c r="C56" s="170">
        <v>47</v>
      </c>
      <c r="D56" s="171"/>
      <c r="E56" s="172">
        <v>2023</v>
      </c>
      <c r="F56" s="172">
        <v>2023</v>
      </c>
      <c r="G56" s="173">
        <v>0</v>
      </c>
      <c r="H56" s="173"/>
      <c r="I56" s="174">
        <v>0</v>
      </c>
      <c r="J56" s="175"/>
      <c r="K56" s="175"/>
      <c r="L56" s="175"/>
      <c r="M56" s="175"/>
      <c r="N56" s="175"/>
      <c r="O56" s="175"/>
      <c r="P56" s="175"/>
      <c r="Q56" s="175"/>
      <c r="R56" s="176"/>
    </row>
    <row r="57" spans="1:18" ht="15" hidden="1" customHeight="1" outlineLevel="1">
      <c r="B57" s="182" t="s">
        <v>257</v>
      </c>
      <c r="C57" s="170">
        <v>48</v>
      </c>
      <c r="D57" s="171"/>
      <c r="E57" s="172">
        <v>2023</v>
      </c>
      <c r="F57" s="172">
        <v>2023</v>
      </c>
      <c r="G57" s="173">
        <v>0</v>
      </c>
      <c r="H57" s="173"/>
      <c r="I57" s="174">
        <v>0</v>
      </c>
      <c r="J57" s="175"/>
      <c r="K57" s="175"/>
      <c r="L57" s="175"/>
      <c r="M57" s="175"/>
      <c r="N57" s="175"/>
      <c r="O57" s="175"/>
      <c r="P57" s="175"/>
      <c r="Q57" s="175"/>
      <c r="R57" s="176"/>
    </row>
    <row r="58" spans="1:18" ht="15" hidden="1" customHeight="1" outlineLevel="1">
      <c r="B58" s="182" t="s">
        <v>285</v>
      </c>
      <c r="C58" s="170">
        <v>49</v>
      </c>
      <c r="D58" s="171"/>
      <c r="E58" s="172">
        <v>2023</v>
      </c>
      <c r="F58" s="172">
        <v>2023</v>
      </c>
      <c r="G58" s="173">
        <v>0</v>
      </c>
      <c r="H58" s="173"/>
      <c r="I58" s="174">
        <v>0</v>
      </c>
      <c r="J58" s="175"/>
      <c r="K58" s="175"/>
      <c r="L58" s="175"/>
      <c r="M58" s="175"/>
      <c r="N58" s="175"/>
      <c r="O58" s="175"/>
      <c r="P58" s="175"/>
      <c r="Q58" s="175"/>
      <c r="R58" s="176"/>
    </row>
    <row r="59" spans="1:18" ht="15" hidden="1" customHeight="1" outlineLevel="1">
      <c r="B59" s="182" t="s">
        <v>286</v>
      </c>
      <c r="C59" s="170">
        <v>50</v>
      </c>
      <c r="D59" s="171"/>
      <c r="E59" s="172">
        <v>2023</v>
      </c>
      <c r="F59" s="172">
        <v>2023</v>
      </c>
      <c r="G59" s="173">
        <v>0</v>
      </c>
      <c r="H59" s="173"/>
      <c r="I59" s="174">
        <v>0</v>
      </c>
      <c r="J59" s="175"/>
      <c r="K59" s="175"/>
      <c r="L59" s="175"/>
      <c r="M59" s="175"/>
      <c r="N59" s="175"/>
      <c r="O59" s="175"/>
      <c r="P59" s="175"/>
      <c r="Q59" s="175"/>
      <c r="R59" s="176"/>
    </row>
    <row r="60" spans="1:18" ht="15" hidden="1" customHeight="1" outlineLevel="1">
      <c r="B60" s="182" t="s">
        <v>254</v>
      </c>
      <c r="C60" s="170">
        <v>51</v>
      </c>
      <c r="D60" s="171"/>
      <c r="E60" s="172">
        <v>2023</v>
      </c>
      <c r="F60" s="172">
        <v>2023</v>
      </c>
      <c r="G60" s="173">
        <v>0</v>
      </c>
      <c r="H60" s="173"/>
      <c r="I60" s="174">
        <v>0</v>
      </c>
      <c r="J60" s="175"/>
      <c r="K60" s="175"/>
      <c r="L60" s="175"/>
      <c r="M60" s="175"/>
      <c r="N60" s="175"/>
      <c r="O60" s="175"/>
      <c r="P60" s="175"/>
      <c r="Q60" s="175"/>
      <c r="R60" s="176"/>
    </row>
    <row r="61" spans="1:18" ht="15" hidden="1" customHeight="1" outlineLevel="1">
      <c r="B61" s="182" t="s">
        <v>268</v>
      </c>
      <c r="C61" s="170">
        <v>52</v>
      </c>
      <c r="D61" s="171"/>
      <c r="E61" s="172">
        <v>2023</v>
      </c>
      <c r="F61" s="172">
        <v>2023</v>
      </c>
      <c r="G61" s="173">
        <v>0</v>
      </c>
      <c r="H61" s="173"/>
      <c r="I61" s="174">
        <v>0</v>
      </c>
      <c r="J61" s="180"/>
      <c r="K61" s="180"/>
      <c r="L61" s="175"/>
      <c r="M61" s="175"/>
      <c r="N61" s="175"/>
      <c r="O61" s="175"/>
      <c r="P61" s="175"/>
      <c r="Q61" s="175"/>
      <c r="R61" s="176"/>
    </row>
    <row r="62" spans="1:18" ht="15" hidden="1" customHeight="1" outlineLevel="1">
      <c r="B62" s="182" t="s">
        <v>287</v>
      </c>
      <c r="C62" s="170">
        <v>53</v>
      </c>
      <c r="D62" s="171"/>
      <c r="E62" s="172">
        <v>2023</v>
      </c>
      <c r="F62" s="172">
        <v>2023</v>
      </c>
      <c r="G62" s="173">
        <v>0</v>
      </c>
      <c r="H62" s="173"/>
      <c r="I62" s="174">
        <v>0</v>
      </c>
      <c r="J62" s="175"/>
      <c r="K62" s="175"/>
      <c r="L62" s="175"/>
      <c r="M62" s="175"/>
      <c r="N62" s="175"/>
      <c r="O62" s="175"/>
      <c r="P62" s="175"/>
      <c r="Q62" s="175"/>
      <c r="R62" s="176"/>
    </row>
    <row r="63" spans="1:18" ht="15" hidden="1" customHeight="1" outlineLevel="1">
      <c r="B63" s="183"/>
      <c r="C63" s="170">
        <v>54</v>
      </c>
      <c r="D63" s="184"/>
      <c r="E63" s="172">
        <v>2023</v>
      </c>
      <c r="F63" s="172">
        <v>2023</v>
      </c>
      <c r="G63" s="173">
        <v>0</v>
      </c>
      <c r="H63" s="173"/>
      <c r="I63" s="174">
        <v>0</v>
      </c>
      <c r="J63" s="185"/>
      <c r="K63" s="185"/>
      <c r="L63" s="185"/>
      <c r="M63" s="185"/>
      <c r="N63" s="185"/>
      <c r="O63" s="185"/>
      <c r="P63" s="185"/>
      <c r="Q63" s="185"/>
      <c r="R63" s="186"/>
    </row>
    <row r="64" spans="1:18" ht="15.75" collapsed="1" thickBot="1">
      <c r="C64" s="187"/>
      <c r="D64" s="188" t="s">
        <v>288</v>
      </c>
      <c r="E64" s="189"/>
      <c r="F64" s="189"/>
      <c r="G64" s="190">
        <v>38323790.399999999</v>
      </c>
      <c r="H64" s="190">
        <v>0</v>
      </c>
      <c r="I64" s="190">
        <v>38323790.399999999</v>
      </c>
      <c r="J64" s="190">
        <v>0</v>
      </c>
      <c r="K64" s="190">
        <v>0</v>
      </c>
      <c r="L64" s="190">
        <v>0</v>
      </c>
      <c r="M64" s="190">
        <v>0</v>
      </c>
      <c r="N64" s="190">
        <v>0</v>
      </c>
      <c r="O64" s="190">
        <v>0</v>
      </c>
      <c r="P64" s="190">
        <v>0</v>
      </c>
      <c r="Q64" s="190">
        <v>0</v>
      </c>
      <c r="R64" s="191">
        <v>0</v>
      </c>
    </row>
    <row r="65" spans="3:18">
      <c r="C65" s="192"/>
      <c r="D65" s="193"/>
      <c r="E65" s="194"/>
      <c r="F65" s="194"/>
      <c r="G65" s="195"/>
      <c r="H65" s="195"/>
      <c r="I65" s="195"/>
      <c r="J65" s="195"/>
      <c r="K65" s="195"/>
      <c r="L65" s="195"/>
      <c r="M65" s="195"/>
      <c r="N65" s="195"/>
      <c r="O65" s="195"/>
      <c r="P65" s="195"/>
      <c r="Q65" s="195"/>
      <c r="R65" s="196"/>
    </row>
    <row r="66" spans="3:18">
      <c r="C66" s="192" t="s">
        <v>289</v>
      </c>
      <c r="D66" s="193"/>
      <c r="E66" s="194"/>
      <c r="F66" s="194"/>
      <c r="G66" s="195"/>
      <c r="H66" s="195"/>
      <c r="I66" s="195"/>
      <c r="J66" s="195"/>
      <c r="K66" s="195"/>
      <c r="L66" s="195"/>
      <c r="M66" s="195"/>
      <c r="N66" s="195"/>
      <c r="O66" s="195"/>
      <c r="P66" s="195"/>
      <c r="Q66" s="195"/>
      <c r="R66" s="196"/>
    </row>
    <row r="67" spans="3:18">
      <c r="C67" s="197"/>
      <c r="D67" s="193"/>
      <c r="E67" s="194"/>
      <c r="F67" s="194"/>
      <c r="G67" s="195"/>
      <c r="H67" s="195"/>
      <c r="I67" s="195"/>
      <c r="J67" s="195"/>
      <c r="K67" s="195"/>
      <c r="L67" s="195"/>
      <c r="M67" s="195"/>
      <c r="N67" s="195"/>
      <c r="O67" s="195"/>
      <c r="P67" s="195"/>
      <c r="Q67" s="195"/>
      <c r="R67" s="196"/>
    </row>
  </sheetData>
  <mergeCells count="16">
    <mergeCell ref="C6:R6"/>
    <mergeCell ref="C7:R7"/>
    <mergeCell ref="C8:D8"/>
    <mergeCell ref="E8:E9"/>
    <mergeCell ref="F8:F9"/>
    <mergeCell ref="G8:G9"/>
    <mergeCell ref="H8:H9"/>
    <mergeCell ref="I8:M8"/>
    <mergeCell ref="N8:R8"/>
    <mergeCell ref="D5:O5"/>
    <mergeCell ref="Q5:R5"/>
    <mergeCell ref="C2:R2"/>
    <mergeCell ref="C3:P3"/>
    <mergeCell ref="Q3:R3"/>
    <mergeCell ref="C4:P4"/>
    <mergeCell ref="Q4:R4"/>
  </mergeCells>
  <pageMargins left="0.70866141732283472" right="0.70866141732283472" top="0.74803149606299213" bottom="0.74803149606299213" header="0.31496062992125984" footer="0.31496062992125984"/>
  <pageSetup paperSize="9" scale="45" orientation="landscape" r:id="rId1"/>
  <drawing r:id="rId2"/>
</worksheet>
</file>

<file path=xl/worksheets/sheet5.xml><?xml version="1.0" encoding="utf-8"?>
<worksheet xmlns="http://schemas.openxmlformats.org/spreadsheetml/2006/main" xmlns:r="http://schemas.openxmlformats.org/officeDocument/2006/relationships">
  <sheetPr>
    <tabColor rgb="FF92D050"/>
    <pageSetUpPr fitToPage="1"/>
  </sheetPr>
  <dimension ref="A1:I68"/>
  <sheetViews>
    <sheetView showGridLines="0" topLeftCell="A28" zoomScaleNormal="100" zoomScaleSheetLayoutView="100" workbookViewId="0">
      <selection activeCell="A72" sqref="A72"/>
    </sheetView>
  </sheetViews>
  <sheetFormatPr baseColWidth="10" defaultColWidth="11.42578125" defaultRowHeight="12.75" outlineLevelRow="1"/>
  <cols>
    <col min="1" max="1" width="19.42578125" style="164" customWidth="1"/>
    <col min="2" max="2" width="65.5703125" style="164" customWidth="1"/>
    <col min="3" max="9" width="18.85546875" style="164" customWidth="1"/>
    <col min="10" max="16384" width="11.42578125" style="164"/>
  </cols>
  <sheetData>
    <row r="1" spans="1:9" ht="60" customHeight="1" thickBot="1"/>
    <row r="2" spans="1:9" ht="21.75" thickBot="1">
      <c r="A2" s="449" t="s">
        <v>290</v>
      </c>
      <c r="B2" s="450"/>
      <c r="C2" s="450"/>
      <c r="D2" s="450"/>
      <c r="E2" s="450"/>
      <c r="F2" s="450"/>
      <c r="G2" s="450"/>
      <c r="H2" s="450"/>
      <c r="I2" s="451"/>
    </row>
    <row r="3" spans="1:9" ht="16.5" thickBot="1">
      <c r="A3" s="426" t="s">
        <v>1</v>
      </c>
      <c r="B3" s="427"/>
      <c r="C3" s="427"/>
      <c r="D3" s="427"/>
      <c r="E3" s="427"/>
      <c r="F3" s="427"/>
      <c r="G3" s="427"/>
      <c r="H3" s="199"/>
      <c r="I3" s="200" t="s">
        <v>2</v>
      </c>
    </row>
    <row r="4" spans="1:9" ht="21.75" thickBot="1">
      <c r="A4" s="452" t="s">
        <v>291</v>
      </c>
      <c r="B4" s="453"/>
      <c r="C4" s="453"/>
      <c r="D4" s="453"/>
      <c r="E4" s="453"/>
      <c r="F4" s="453"/>
      <c r="G4" s="453"/>
      <c r="H4" s="201"/>
      <c r="I4" s="4">
        <f>'5. Anexo inversiones'!Q4</f>
        <v>2024</v>
      </c>
    </row>
    <row r="5" spans="1:9" ht="15.75" thickBot="1">
      <c r="A5" s="165" t="s">
        <v>225</v>
      </c>
      <c r="B5" s="454" t="s">
        <v>226</v>
      </c>
      <c r="C5" s="454"/>
      <c r="D5" s="454"/>
      <c r="E5" s="454"/>
      <c r="F5" s="202"/>
      <c r="G5" s="165" t="s">
        <v>227</v>
      </c>
      <c r="H5" s="203"/>
      <c r="I5" s="204"/>
    </row>
    <row r="6" spans="1:9" ht="21">
      <c r="A6" s="455" t="s">
        <v>229</v>
      </c>
      <c r="B6" s="456"/>
      <c r="C6" s="456"/>
      <c r="D6" s="456"/>
      <c r="E6" s="456"/>
      <c r="F6" s="456"/>
      <c r="G6" s="456"/>
      <c r="H6" s="456"/>
      <c r="I6" s="457"/>
    </row>
    <row r="7" spans="1:9" ht="19.5" thickBot="1">
      <c r="A7" s="445" t="str">
        <f>"INVERSIÓN A REALIZAR EN "&amp;I4&amp;" Y SU FINANCIACIÓN"</f>
        <v>INVERSIÓN A REALIZAR EN 2024 Y SU FINANCIACIÓN</v>
      </c>
      <c r="B7" s="446"/>
      <c r="C7" s="446"/>
      <c r="D7" s="446"/>
      <c r="E7" s="446"/>
      <c r="F7" s="446"/>
      <c r="G7" s="446"/>
      <c r="H7" s="447"/>
      <c r="I7" s="448"/>
    </row>
    <row r="8" spans="1:9">
      <c r="A8" s="465" t="s">
        <v>239</v>
      </c>
      <c r="B8" s="467" t="s">
        <v>292</v>
      </c>
      <c r="C8" s="469" t="s">
        <v>293</v>
      </c>
      <c r="D8" s="471" t="s">
        <v>294</v>
      </c>
      <c r="E8" s="471"/>
      <c r="F8" s="471"/>
      <c r="G8" s="471"/>
      <c r="H8" s="472"/>
      <c r="I8" s="473"/>
    </row>
    <row r="9" spans="1:9">
      <c r="A9" s="466"/>
      <c r="B9" s="468"/>
      <c r="C9" s="470"/>
      <c r="D9" s="474" t="s">
        <v>295</v>
      </c>
      <c r="E9" s="474" t="s">
        <v>296</v>
      </c>
      <c r="F9" s="470" t="s">
        <v>297</v>
      </c>
      <c r="G9" s="470"/>
      <c r="H9" s="475"/>
      <c r="I9" s="476"/>
    </row>
    <row r="10" spans="1:9" ht="38.25">
      <c r="A10" s="466"/>
      <c r="B10" s="468"/>
      <c r="C10" s="470"/>
      <c r="D10" s="474"/>
      <c r="E10" s="474"/>
      <c r="F10" s="205" t="s">
        <v>298</v>
      </c>
      <c r="G10" s="205" t="s">
        <v>299</v>
      </c>
      <c r="H10" s="206" t="s">
        <v>300</v>
      </c>
      <c r="I10" s="207" t="s">
        <v>301</v>
      </c>
    </row>
    <row r="11" spans="1:9">
      <c r="A11" s="208">
        <v>634</v>
      </c>
      <c r="B11" s="171" t="s">
        <v>240</v>
      </c>
      <c r="C11" s="209">
        <v>4009625</v>
      </c>
      <c r="D11" s="210">
        <v>0</v>
      </c>
      <c r="E11" s="31">
        <v>1010000</v>
      </c>
      <c r="F11" s="29">
        <v>2999625</v>
      </c>
      <c r="G11" s="31"/>
      <c r="H11" s="211"/>
      <c r="I11" s="212"/>
    </row>
    <row r="12" spans="1:9" ht="15" customHeight="1">
      <c r="A12" s="208">
        <v>634</v>
      </c>
      <c r="B12" s="171" t="s">
        <v>243</v>
      </c>
      <c r="C12" s="209">
        <v>2990000</v>
      </c>
      <c r="D12" s="210">
        <v>0</v>
      </c>
      <c r="E12" s="31">
        <v>2990000</v>
      </c>
      <c r="F12" s="29">
        <v>0</v>
      </c>
      <c r="G12" s="31"/>
      <c r="H12" s="211"/>
      <c r="I12" s="212"/>
    </row>
    <row r="13" spans="1:9" ht="15" customHeight="1">
      <c r="A13" s="208">
        <v>634</v>
      </c>
      <c r="B13" s="171" t="s">
        <v>245</v>
      </c>
      <c r="C13" s="209">
        <v>1750000</v>
      </c>
      <c r="D13" s="210">
        <v>0</v>
      </c>
      <c r="E13" s="31"/>
      <c r="F13" s="29">
        <v>1750000</v>
      </c>
      <c r="G13" s="31"/>
      <c r="H13" s="31"/>
      <c r="I13" s="212"/>
    </row>
    <row r="14" spans="1:9" ht="15" customHeight="1">
      <c r="A14" s="208">
        <v>634</v>
      </c>
      <c r="B14" s="171" t="s">
        <v>247</v>
      </c>
      <c r="C14" s="209">
        <v>1495000</v>
      </c>
      <c r="D14" s="210">
        <v>0</v>
      </c>
      <c r="E14" s="31"/>
      <c r="F14" s="29">
        <v>1495000</v>
      </c>
      <c r="G14" s="31"/>
      <c r="H14" s="31"/>
      <c r="I14" s="212"/>
    </row>
    <row r="15" spans="1:9" ht="15" customHeight="1">
      <c r="A15" s="208">
        <v>634</v>
      </c>
      <c r="B15" s="171" t="s">
        <v>250</v>
      </c>
      <c r="C15" s="209">
        <v>580000</v>
      </c>
      <c r="D15" s="210">
        <v>0</v>
      </c>
      <c r="E15" s="31"/>
      <c r="F15" s="29">
        <v>580000</v>
      </c>
      <c r="G15" s="31"/>
      <c r="H15" s="211"/>
      <c r="I15" s="212"/>
    </row>
    <row r="16" spans="1:9" ht="15" customHeight="1">
      <c r="A16" s="208">
        <v>622</v>
      </c>
      <c r="B16" s="171" t="s">
        <v>242</v>
      </c>
      <c r="C16" s="209">
        <v>14583232.51</v>
      </c>
      <c r="D16" s="31">
        <v>14583232.51</v>
      </c>
      <c r="E16" s="31"/>
      <c r="F16" s="213"/>
      <c r="G16" s="31"/>
      <c r="H16" s="211"/>
      <c r="I16" s="212"/>
    </row>
    <row r="17" spans="1:9" ht="15" customHeight="1">
      <c r="A17" s="208">
        <v>624</v>
      </c>
      <c r="B17" s="171" t="s">
        <v>249</v>
      </c>
      <c r="C17" s="209">
        <v>2749332.28</v>
      </c>
      <c r="D17" s="31">
        <v>2749332.28</v>
      </c>
      <c r="E17" s="31"/>
      <c r="F17" s="213"/>
      <c r="G17" s="31"/>
      <c r="H17" s="211"/>
      <c r="I17" s="212"/>
    </row>
    <row r="18" spans="1:9" ht="15" customHeight="1">
      <c r="A18" s="208">
        <v>633</v>
      </c>
      <c r="B18" s="171" t="s">
        <v>244</v>
      </c>
      <c r="C18" s="209">
        <v>2000000</v>
      </c>
      <c r="D18" s="31">
        <v>2000000</v>
      </c>
      <c r="E18" s="31"/>
      <c r="F18" s="213"/>
      <c r="G18" s="31"/>
      <c r="H18" s="211"/>
      <c r="I18" s="212"/>
    </row>
    <row r="19" spans="1:9" ht="15" customHeight="1">
      <c r="A19" s="208">
        <v>633</v>
      </c>
      <c r="B19" s="171" t="s">
        <v>251</v>
      </c>
      <c r="C19" s="209">
        <v>70000</v>
      </c>
      <c r="D19" s="31">
        <v>70000</v>
      </c>
      <c r="E19" s="31"/>
      <c r="F19" s="213"/>
      <c r="G19" s="31"/>
      <c r="H19" s="211"/>
      <c r="I19" s="212"/>
    </row>
    <row r="20" spans="1:9" ht="15" customHeight="1">
      <c r="A20" s="208">
        <v>622</v>
      </c>
      <c r="B20" s="179" t="s">
        <v>252</v>
      </c>
      <c r="C20" s="209">
        <v>64058.82</v>
      </c>
      <c r="D20" s="31">
        <v>64058.82</v>
      </c>
      <c r="E20" s="31"/>
      <c r="F20" s="213"/>
      <c r="G20" s="31"/>
      <c r="H20" s="211"/>
      <c r="I20" s="212"/>
    </row>
    <row r="21" spans="1:9" ht="15" customHeight="1">
      <c r="A21" s="208">
        <v>622</v>
      </c>
      <c r="B21" s="179" t="s">
        <v>253</v>
      </c>
      <c r="C21" s="209">
        <v>40768.54</v>
      </c>
      <c r="D21" s="31">
        <v>40768.54</v>
      </c>
      <c r="E21" s="31"/>
      <c r="F21" s="213"/>
      <c r="G21" s="31"/>
      <c r="H21" s="211"/>
      <c r="I21" s="212"/>
    </row>
    <row r="22" spans="1:9" ht="15" customHeight="1">
      <c r="A22" s="208" t="s">
        <v>272</v>
      </c>
      <c r="B22" s="179" t="s">
        <v>256</v>
      </c>
      <c r="C22" s="209">
        <v>30000</v>
      </c>
      <c r="D22" s="31">
        <v>30000</v>
      </c>
      <c r="E22" s="31"/>
      <c r="F22" s="213"/>
      <c r="G22" s="31"/>
      <c r="H22" s="211"/>
      <c r="I22" s="212"/>
    </row>
    <row r="23" spans="1:9" ht="15" customHeight="1">
      <c r="A23" s="208" t="s">
        <v>272</v>
      </c>
      <c r="B23" s="171" t="s">
        <v>255</v>
      </c>
      <c r="C23" s="209">
        <v>1250000</v>
      </c>
      <c r="D23" s="31"/>
      <c r="E23" s="31">
        <v>1250000</v>
      </c>
      <c r="F23" s="213"/>
      <c r="G23" s="31"/>
      <c r="H23" s="31"/>
      <c r="I23" s="212"/>
    </row>
    <row r="24" spans="1:9" ht="15" customHeight="1">
      <c r="A24" s="208">
        <v>633</v>
      </c>
      <c r="B24" s="171" t="s">
        <v>258</v>
      </c>
      <c r="C24" s="209">
        <v>1179000</v>
      </c>
      <c r="D24" s="31"/>
      <c r="E24" s="31">
        <v>1179000</v>
      </c>
      <c r="F24" s="213"/>
      <c r="G24" s="31"/>
      <c r="H24" s="31"/>
      <c r="I24" s="212"/>
    </row>
    <row r="25" spans="1:9" ht="15" customHeight="1">
      <c r="A25" s="208">
        <v>633</v>
      </c>
      <c r="B25" s="171" t="s">
        <v>260</v>
      </c>
      <c r="C25" s="209">
        <v>221672</v>
      </c>
      <c r="D25" s="31"/>
      <c r="E25" s="31">
        <v>221672</v>
      </c>
      <c r="F25" s="214"/>
      <c r="G25" s="31"/>
      <c r="H25" s="31"/>
      <c r="I25" s="212"/>
    </row>
    <row r="26" spans="1:9" ht="15" customHeight="1">
      <c r="A26" s="208">
        <v>641</v>
      </c>
      <c r="B26" s="179" t="s">
        <v>261</v>
      </c>
      <c r="C26" s="209">
        <v>364992</v>
      </c>
      <c r="D26" s="31"/>
      <c r="E26" s="31">
        <v>364992</v>
      </c>
      <c r="F26" s="214"/>
      <c r="G26" s="31"/>
      <c r="H26" s="31"/>
      <c r="I26" s="212"/>
    </row>
    <row r="27" spans="1:9" ht="15" customHeight="1">
      <c r="A27" s="208" t="s">
        <v>272</v>
      </c>
      <c r="B27" s="171" t="s">
        <v>262</v>
      </c>
      <c r="C27" s="209">
        <v>302155.09999999998</v>
      </c>
      <c r="D27" s="31"/>
      <c r="E27" s="31">
        <v>302155.09999999998</v>
      </c>
      <c r="F27" s="214"/>
      <c r="G27" s="31"/>
      <c r="H27" s="31"/>
      <c r="I27" s="212"/>
    </row>
    <row r="28" spans="1:9" ht="15" customHeight="1">
      <c r="A28" s="208" t="s">
        <v>272</v>
      </c>
      <c r="B28" s="171" t="s">
        <v>263</v>
      </c>
      <c r="C28" s="209">
        <v>300625</v>
      </c>
      <c r="D28" s="31"/>
      <c r="E28" s="31">
        <v>300625</v>
      </c>
      <c r="F28" s="214"/>
      <c r="G28" s="31"/>
      <c r="H28" s="31"/>
      <c r="I28" s="212"/>
    </row>
    <row r="29" spans="1:9" ht="15" customHeight="1">
      <c r="A29" s="208" t="s">
        <v>272</v>
      </c>
      <c r="B29" s="171" t="s">
        <v>264</v>
      </c>
      <c r="C29" s="209">
        <v>293748.32</v>
      </c>
      <c r="D29" s="31"/>
      <c r="E29" s="31">
        <v>293748.32</v>
      </c>
      <c r="F29" s="214"/>
      <c r="G29" s="31"/>
      <c r="H29" s="31"/>
      <c r="I29" s="212"/>
    </row>
    <row r="30" spans="1:9" ht="15" customHeight="1">
      <c r="A30" s="208" t="s">
        <v>272</v>
      </c>
      <c r="B30" s="171" t="s">
        <v>265</v>
      </c>
      <c r="C30" s="209">
        <v>247999.86</v>
      </c>
      <c r="D30" s="31"/>
      <c r="E30" s="31">
        <v>247999.86</v>
      </c>
      <c r="F30" s="214"/>
      <c r="G30" s="31"/>
      <c r="H30" s="31"/>
      <c r="I30" s="212"/>
    </row>
    <row r="31" spans="1:9" ht="15" customHeight="1">
      <c r="A31" s="208" t="s">
        <v>272</v>
      </c>
      <c r="B31" s="171" t="s">
        <v>266</v>
      </c>
      <c r="C31" s="209">
        <v>157000</v>
      </c>
      <c r="D31" s="31"/>
      <c r="E31" s="31">
        <v>157000</v>
      </c>
      <c r="F31" s="214"/>
      <c r="G31" s="31"/>
      <c r="H31" s="31"/>
      <c r="I31" s="212"/>
    </row>
    <row r="32" spans="1:9" ht="15" customHeight="1">
      <c r="A32" s="208">
        <v>641</v>
      </c>
      <c r="B32" s="171" t="s">
        <v>267</v>
      </c>
      <c r="C32" s="209">
        <v>155953</v>
      </c>
      <c r="D32" s="31"/>
      <c r="E32" s="31">
        <v>155953</v>
      </c>
      <c r="F32" s="214"/>
      <c r="G32" s="31"/>
      <c r="H32" s="31"/>
      <c r="I32" s="212"/>
    </row>
    <row r="33" spans="1:9" ht="15" customHeight="1">
      <c r="A33" s="208">
        <v>641</v>
      </c>
      <c r="B33" s="171" t="s">
        <v>270</v>
      </c>
      <c r="C33" s="209">
        <v>91701.64</v>
      </c>
      <c r="D33" s="31"/>
      <c r="E33" s="31">
        <v>91701.64</v>
      </c>
      <c r="F33" s="214"/>
      <c r="G33" s="31"/>
      <c r="H33" s="31"/>
      <c r="I33" s="212"/>
    </row>
    <row r="34" spans="1:9" ht="15" customHeight="1">
      <c r="A34" s="208">
        <v>641</v>
      </c>
      <c r="B34" s="171" t="s">
        <v>273</v>
      </c>
      <c r="C34" s="209">
        <v>49840</v>
      </c>
      <c r="D34" s="31"/>
      <c r="E34" s="31">
        <v>49840</v>
      </c>
      <c r="F34" s="214"/>
      <c r="G34" s="31"/>
      <c r="H34" s="31"/>
      <c r="I34" s="212"/>
    </row>
    <row r="35" spans="1:9" ht="15" customHeight="1">
      <c r="A35" s="208">
        <v>633</v>
      </c>
      <c r="B35" s="171" t="s">
        <v>274</v>
      </c>
      <c r="C35" s="209">
        <v>43500</v>
      </c>
      <c r="D35" s="31"/>
      <c r="E35" s="31">
        <v>43500</v>
      </c>
      <c r="F35" s="214"/>
      <c r="G35" s="31"/>
      <c r="H35" s="31"/>
      <c r="I35" s="212"/>
    </row>
    <row r="36" spans="1:9" ht="15" customHeight="1">
      <c r="A36" s="208">
        <v>633</v>
      </c>
      <c r="B36" s="171" t="s">
        <v>275</v>
      </c>
      <c r="C36" s="209">
        <v>59981.33</v>
      </c>
      <c r="D36" s="31"/>
      <c r="E36" s="31">
        <v>59981.33</v>
      </c>
      <c r="F36" s="214"/>
      <c r="G36" s="31"/>
      <c r="H36" s="31"/>
      <c r="I36" s="212"/>
    </row>
    <row r="37" spans="1:9" ht="15" customHeight="1">
      <c r="A37" s="208">
        <v>622</v>
      </c>
      <c r="B37" s="171" t="s">
        <v>246</v>
      </c>
      <c r="C37" s="209">
        <v>350000</v>
      </c>
      <c r="D37" s="31">
        <v>350000</v>
      </c>
      <c r="E37" s="29"/>
      <c r="F37" s="213"/>
      <c r="G37" s="210"/>
      <c r="H37" s="210"/>
      <c r="I37" s="212"/>
    </row>
    <row r="38" spans="1:9" ht="15" customHeight="1">
      <c r="A38" s="208">
        <v>633</v>
      </c>
      <c r="B38" s="171" t="s">
        <v>259</v>
      </c>
      <c r="C38" s="209">
        <v>600000</v>
      </c>
      <c r="D38" s="31">
        <v>600000</v>
      </c>
      <c r="E38" s="29"/>
      <c r="F38" s="213"/>
      <c r="G38" s="210"/>
      <c r="H38" s="215"/>
      <c r="I38" s="216"/>
    </row>
    <row r="39" spans="1:9" ht="15" customHeight="1">
      <c r="A39" s="208">
        <v>622</v>
      </c>
      <c r="B39" s="171" t="s">
        <v>271</v>
      </c>
      <c r="C39" s="209">
        <v>523000</v>
      </c>
      <c r="D39" s="31">
        <v>523000</v>
      </c>
      <c r="E39" s="29"/>
      <c r="F39" s="213"/>
      <c r="G39" s="210"/>
      <c r="H39" s="215"/>
      <c r="I39" s="216"/>
    </row>
    <row r="40" spans="1:9" ht="15" customHeight="1">
      <c r="A40" s="208">
        <v>622</v>
      </c>
      <c r="B40" s="171" t="s">
        <v>277</v>
      </c>
      <c r="C40" s="209">
        <v>390000</v>
      </c>
      <c r="D40" s="31">
        <v>390000</v>
      </c>
      <c r="E40" s="29"/>
      <c r="F40" s="213"/>
      <c r="G40" s="210"/>
      <c r="H40" s="215"/>
      <c r="I40" s="216"/>
    </row>
    <row r="41" spans="1:9" ht="15" customHeight="1">
      <c r="A41" s="208" t="s">
        <v>272</v>
      </c>
      <c r="B41" s="171" t="s">
        <v>276</v>
      </c>
      <c r="C41" s="209">
        <v>421405</v>
      </c>
      <c r="D41" s="31">
        <v>421405</v>
      </c>
      <c r="E41" s="29"/>
      <c r="F41" s="213"/>
      <c r="G41" s="210"/>
      <c r="H41" s="215"/>
      <c r="I41" s="216"/>
    </row>
    <row r="42" spans="1:9" ht="15" customHeight="1">
      <c r="A42" s="208">
        <v>641</v>
      </c>
      <c r="B42" s="171" t="s">
        <v>280</v>
      </c>
      <c r="C42" s="209">
        <v>211200</v>
      </c>
      <c r="D42" s="31">
        <v>211200</v>
      </c>
      <c r="E42" s="29"/>
      <c r="F42" s="213"/>
      <c r="G42" s="210"/>
      <c r="H42" s="215"/>
      <c r="I42" s="216"/>
    </row>
    <row r="43" spans="1:9" ht="15" customHeight="1">
      <c r="A43" s="208">
        <v>626</v>
      </c>
      <c r="B43" s="171" t="s">
        <v>278</v>
      </c>
      <c r="C43" s="209">
        <v>130000</v>
      </c>
      <c r="D43" s="31">
        <v>130000</v>
      </c>
      <c r="E43" s="29"/>
      <c r="F43" s="213"/>
      <c r="G43" s="210"/>
      <c r="H43" s="215"/>
      <c r="I43" s="216"/>
    </row>
    <row r="44" spans="1:9" ht="15" customHeight="1">
      <c r="A44" s="208">
        <v>633</v>
      </c>
      <c r="B44" s="171" t="s">
        <v>279</v>
      </c>
      <c r="C44" s="209">
        <v>127000</v>
      </c>
      <c r="D44" s="31">
        <v>127000</v>
      </c>
      <c r="E44" s="29"/>
      <c r="F44" s="213"/>
      <c r="G44" s="210"/>
      <c r="H44" s="215"/>
      <c r="I44" s="216"/>
    </row>
    <row r="45" spans="1:9" ht="15" customHeight="1">
      <c r="A45" s="208">
        <v>633</v>
      </c>
      <c r="B45" s="171" t="s">
        <v>281</v>
      </c>
      <c r="C45" s="209">
        <v>120000</v>
      </c>
      <c r="D45" s="31">
        <v>120000</v>
      </c>
      <c r="E45" s="29"/>
      <c r="F45" s="213"/>
      <c r="G45" s="210"/>
      <c r="H45" s="215"/>
      <c r="I45" s="216"/>
    </row>
    <row r="46" spans="1:9" ht="15" customHeight="1">
      <c r="A46" s="208" t="s">
        <v>272</v>
      </c>
      <c r="B46" s="171" t="s">
        <v>282</v>
      </c>
      <c r="C46" s="209">
        <v>105000</v>
      </c>
      <c r="D46" s="31">
        <v>105000</v>
      </c>
      <c r="E46" s="29"/>
      <c r="F46" s="213"/>
      <c r="G46" s="210"/>
      <c r="H46" s="210"/>
      <c r="I46" s="128"/>
    </row>
    <row r="47" spans="1:9" ht="15" customHeight="1">
      <c r="A47" s="208" t="s">
        <v>272</v>
      </c>
      <c r="B47" s="171" t="s">
        <v>283</v>
      </c>
      <c r="C47" s="209">
        <v>100000</v>
      </c>
      <c r="D47" s="31">
        <v>100000</v>
      </c>
      <c r="E47" s="29"/>
      <c r="F47" s="213"/>
      <c r="G47" s="210"/>
      <c r="H47" s="215"/>
      <c r="I47" s="216"/>
    </row>
    <row r="48" spans="1:9" ht="15" customHeight="1">
      <c r="A48" s="208">
        <v>634</v>
      </c>
      <c r="B48" s="171" t="s">
        <v>269</v>
      </c>
      <c r="C48" s="209">
        <v>96000</v>
      </c>
      <c r="D48" s="31">
        <v>96000</v>
      </c>
      <c r="E48" s="29"/>
      <c r="F48" s="213"/>
      <c r="G48" s="210"/>
      <c r="H48" s="215"/>
      <c r="I48" s="216"/>
    </row>
    <row r="49" spans="1:9" ht="15" customHeight="1">
      <c r="A49" s="208">
        <v>633</v>
      </c>
      <c r="B49" s="171" t="s">
        <v>284</v>
      </c>
      <c r="C49" s="209">
        <v>70000</v>
      </c>
      <c r="D49" s="31">
        <v>70000</v>
      </c>
      <c r="E49" s="29"/>
      <c r="F49" s="213"/>
      <c r="G49" s="210"/>
      <c r="H49" s="215"/>
      <c r="I49" s="216"/>
    </row>
    <row r="50" spans="1:9" ht="15" hidden="1" customHeight="1" outlineLevel="1">
      <c r="A50" s="217"/>
      <c r="B50" s="217"/>
      <c r="C50" s="209">
        <v>0</v>
      </c>
      <c r="D50" s="31">
        <v>0</v>
      </c>
      <c r="E50" s="29"/>
      <c r="F50" s="214"/>
      <c r="G50" s="210"/>
      <c r="H50" s="215"/>
      <c r="I50" s="216"/>
    </row>
    <row r="51" spans="1:9" ht="15" hidden="1" customHeight="1" outlineLevel="1">
      <c r="A51" s="217"/>
      <c r="B51" s="217"/>
      <c r="C51" s="209">
        <v>0</v>
      </c>
      <c r="D51" s="31">
        <v>0</v>
      </c>
      <c r="E51" s="29"/>
      <c r="F51" s="214"/>
      <c r="G51" s="210"/>
      <c r="H51" s="215"/>
      <c r="I51" s="216"/>
    </row>
    <row r="52" spans="1:9" ht="12.75" hidden="1" customHeight="1" outlineLevel="1">
      <c r="A52" s="218"/>
      <c r="B52" s="217"/>
      <c r="C52" s="209">
        <v>0</v>
      </c>
      <c r="D52" s="210">
        <v>0</v>
      </c>
      <c r="E52" s="29"/>
      <c r="F52" s="214"/>
      <c r="G52" s="210"/>
      <c r="H52" s="215"/>
      <c r="I52" s="216"/>
    </row>
    <row r="53" spans="1:9" ht="15" hidden="1" customHeight="1" outlineLevel="1">
      <c r="A53" s="218"/>
      <c r="B53" s="217"/>
      <c r="C53" s="209">
        <v>0</v>
      </c>
      <c r="D53" s="210">
        <v>0</v>
      </c>
      <c r="E53" s="29"/>
      <c r="F53" s="214"/>
      <c r="G53" s="210"/>
      <c r="H53" s="215"/>
      <c r="I53" s="216"/>
    </row>
    <row r="54" spans="1:9" ht="15" hidden="1" customHeight="1" outlineLevel="1">
      <c r="A54" s="219"/>
      <c r="B54" s="217"/>
      <c r="C54" s="209">
        <v>0</v>
      </c>
      <c r="D54" s="210">
        <v>0</v>
      </c>
      <c r="E54" s="29"/>
      <c r="F54" s="214"/>
      <c r="G54" s="210"/>
      <c r="H54" s="215"/>
      <c r="I54" s="216"/>
    </row>
    <row r="55" spans="1:9" ht="15" hidden="1" customHeight="1" outlineLevel="1">
      <c r="A55" s="218"/>
      <c r="B55" s="217"/>
      <c r="C55" s="209">
        <v>0</v>
      </c>
      <c r="D55" s="210">
        <v>0</v>
      </c>
      <c r="E55" s="29"/>
      <c r="F55" s="214"/>
      <c r="G55" s="210"/>
      <c r="H55" s="215"/>
      <c r="I55" s="216"/>
    </row>
    <row r="56" spans="1:9" ht="15" hidden="1" customHeight="1" outlineLevel="1">
      <c r="A56" s="220"/>
      <c r="B56" s="217"/>
      <c r="C56" s="209">
        <v>0</v>
      </c>
      <c r="D56" s="210">
        <v>0</v>
      </c>
      <c r="E56" s="29"/>
      <c r="F56" s="214"/>
      <c r="G56" s="210"/>
      <c r="H56" s="215"/>
      <c r="I56" s="216"/>
    </row>
    <row r="57" spans="1:9" ht="15" hidden="1" customHeight="1" outlineLevel="1">
      <c r="A57" s="220"/>
      <c r="B57" s="217"/>
      <c r="C57" s="209">
        <v>0</v>
      </c>
      <c r="D57" s="210">
        <v>0</v>
      </c>
      <c r="E57" s="31"/>
      <c r="F57" s="214"/>
      <c r="G57" s="210"/>
      <c r="H57" s="215"/>
      <c r="I57" s="216"/>
    </row>
    <row r="58" spans="1:9" ht="15" hidden="1" customHeight="1" outlineLevel="1">
      <c r="A58" s="220"/>
      <c r="B58" s="217"/>
      <c r="C58" s="209">
        <v>0</v>
      </c>
      <c r="D58" s="210">
        <v>0</v>
      </c>
      <c r="E58" s="29"/>
      <c r="F58" s="214"/>
      <c r="G58" s="210"/>
      <c r="H58" s="215"/>
      <c r="I58" s="216"/>
    </row>
    <row r="59" spans="1:9" ht="15" hidden="1" customHeight="1" outlineLevel="1">
      <c r="A59" s="220"/>
      <c r="B59" s="217"/>
      <c r="C59" s="209">
        <v>0</v>
      </c>
      <c r="D59" s="210">
        <v>0</v>
      </c>
      <c r="E59" s="29"/>
      <c r="F59" s="214"/>
      <c r="G59" s="210"/>
      <c r="H59" s="215"/>
      <c r="I59" s="216"/>
    </row>
    <row r="60" spans="1:9" ht="15" hidden="1" customHeight="1" outlineLevel="1">
      <c r="A60" s="220"/>
      <c r="B60" s="217"/>
      <c r="C60" s="209">
        <v>0</v>
      </c>
      <c r="D60" s="210">
        <v>0</v>
      </c>
      <c r="E60" s="29"/>
      <c r="F60" s="214"/>
      <c r="G60" s="210"/>
      <c r="H60" s="215"/>
      <c r="I60" s="216"/>
    </row>
    <row r="61" spans="1:9" ht="15" hidden="1" customHeight="1" outlineLevel="1">
      <c r="A61" s="220"/>
      <c r="B61" s="217"/>
      <c r="C61" s="209">
        <v>0</v>
      </c>
      <c r="D61" s="210">
        <v>0</v>
      </c>
      <c r="E61" s="29"/>
      <c r="F61" s="214"/>
      <c r="G61" s="210"/>
      <c r="H61" s="215"/>
      <c r="I61" s="216"/>
    </row>
    <row r="62" spans="1:9" ht="15" hidden="1" customHeight="1" outlineLevel="1">
      <c r="A62" s="221"/>
      <c r="B62" s="184">
        <v>0</v>
      </c>
      <c r="C62" s="209">
        <v>0</v>
      </c>
      <c r="D62" s="210">
        <v>0</v>
      </c>
      <c r="E62" s="29"/>
      <c r="F62" s="214"/>
      <c r="G62" s="210"/>
      <c r="H62" s="215"/>
      <c r="I62" s="216"/>
    </row>
    <row r="63" spans="1:9" ht="15" hidden="1" customHeight="1" outlineLevel="1">
      <c r="A63" s="221"/>
      <c r="B63" s="184">
        <v>0</v>
      </c>
      <c r="C63" s="209">
        <v>0</v>
      </c>
      <c r="D63" s="210">
        <v>0</v>
      </c>
      <c r="E63" s="29"/>
      <c r="F63" s="214"/>
      <c r="G63" s="210"/>
      <c r="H63" s="215"/>
      <c r="I63" s="216"/>
    </row>
    <row r="64" spans="1:9" ht="15" collapsed="1">
      <c r="A64" s="170"/>
      <c r="B64" s="222" t="s">
        <v>288</v>
      </c>
      <c r="C64" s="223">
        <v>38323790.399999999</v>
      </c>
      <c r="D64" s="223">
        <v>22780997.149999999</v>
      </c>
      <c r="E64" s="223">
        <v>8718168.2500000019</v>
      </c>
      <c r="F64" s="224">
        <v>6824625</v>
      </c>
      <c r="G64" s="223">
        <v>0</v>
      </c>
      <c r="H64" s="223">
        <v>0</v>
      </c>
      <c r="I64" s="223">
        <v>0</v>
      </c>
    </row>
    <row r="65" spans="1:9" ht="15.75" thickBot="1">
      <c r="A65" s="225"/>
      <c r="B65" s="226"/>
      <c r="C65" s="226"/>
      <c r="D65" s="226"/>
      <c r="E65" s="226"/>
      <c r="F65" s="226"/>
      <c r="G65" s="226"/>
      <c r="H65" s="226"/>
      <c r="I65" s="227"/>
    </row>
    <row r="66" spans="1:9">
      <c r="A66" s="458" t="s">
        <v>302</v>
      </c>
      <c r="B66" s="459"/>
      <c r="C66" s="459"/>
      <c r="D66" s="459"/>
      <c r="E66" s="459"/>
      <c r="F66" s="459"/>
      <c r="G66" s="459"/>
      <c r="H66" s="459"/>
      <c r="I66" s="460"/>
    </row>
    <row r="67" spans="1:9">
      <c r="A67" s="461"/>
      <c r="B67" s="459"/>
      <c r="C67" s="459"/>
      <c r="D67" s="459"/>
      <c r="E67" s="459"/>
      <c r="F67" s="459"/>
      <c r="G67" s="459"/>
      <c r="H67" s="459"/>
      <c r="I67" s="460"/>
    </row>
    <row r="68" spans="1:9" ht="33" customHeight="1" thickBot="1">
      <c r="A68" s="462"/>
      <c r="B68" s="463"/>
      <c r="C68" s="463"/>
      <c r="D68" s="463"/>
      <c r="E68" s="463"/>
      <c r="F68" s="463"/>
      <c r="G68" s="463"/>
      <c r="H68" s="463"/>
      <c r="I68" s="464"/>
    </row>
  </sheetData>
  <autoFilter ref="I10:I64"/>
  <mergeCells count="14">
    <mergeCell ref="A66:I68"/>
    <mergeCell ref="A8:A10"/>
    <mergeCell ref="B8:B10"/>
    <mergeCell ref="C8:C10"/>
    <mergeCell ref="D8:I8"/>
    <mergeCell ref="D9:D10"/>
    <mergeCell ref="E9:E10"/>
    <mergeCell ref="F9:I9"/>
    <mergeCell ref="A7:I7"/>
    <mergeCell ref="A2:I2"/>
    <mergeCell ref="A3:G3"/>
    <mergeCell ref="A4:G4"/>
    <mergeCell ref="B5:E5"/>
    <mergeCell ref="A6:I6"/>
  </mergeCells>
  <pageMargins left="0.70866141732283472" right="0.70866141732283472" top="0.74803149606299213" bottom="0.74803149606299213" header="0.31496062992125984" footer="0.31496062992125984"/>
  <pageSetup paperSize="9" scale="54" orientation="landscape"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C86"/>
  <sheetViews>
    <sheetView topLeftCell="A49" zoomScaleNormal="100" workbookViewId="0">
      <selection activeCell="D93" sqref="D93"/>
    </sheetView>
  </sheetViews>
  <sheetFormatPr baseColWidth="10" defaultColWidth="11.42578125" defaultRowHeight="12.75"/>
  <cols>
    <col min="1" max="1" width="83.85546875" style="164" customWidth="1"/>
    <col min="2" max="3" width="18.42578125" style="164" customWidth="1"/>
    <col min="4" max="16384" width="11.42578125" style="164"/>
  </cols>
  <sheetData>
    <row r="1" spans="1:3" ht="60" customHeight="1"/>
    <row r="2" spans="1:3" ht="21">
      <c r="A2" s="477" t="s">
        <v>303</v>
      </c>
      <c r="B2" s="477"/>
      <c r="C2" s="477"/>
    </row>
    <row r="3" spans="1:3" ht="15.75">
      <c r="A3" s="478" t="s">
        <v>1</v>
      </c>
      <c r="B3" s="478"/>
      <c r="C3" s="228" t="s">
        <v>2</v>
      </c>
    </row>
    <row r="4" spans="1:3" ht="21">
      <c r="A4" s="479" t="s">
        <v>3</v>
      </c>
      <c r="B4" s="479"/>
      <c r="C4" s="229">
        <f>'1.-2. Balance '!C4</f>
        <v>2024</v>
      </c>
    </row>
    <row r="5" spans="1:3" ht="15">
      <c r="A5" s="480" t="s">
        <v>4</v>
      </c>
      <c r="B5" s="480"/>
      <c r="C5" s="480"/>
    </row>
    <row r="6" spans="1:3" ht="15">
      <c r="A6" s="480" t="s">
        <v>5</v>
      </c>
      <c r="B6" s="480"/>
      <c r="C6" s="480"/>
    </row>
    <row r="7" spans="1:3" ht="21">
      <c r="A7" s="481" t="s">
        <v>229</v>
      </c>
      <c r="B7" s="481"/>
      <c r="C7" s="481"/>
    </row>
    <row r="8" spans="1:3" ht="18.75">
      <c r="A8" s="482" t="s">
        <v>304</v>
      </c>
      <c r="B8" s="482"/>
      <c r="C8" s="482"/>
    </row>
    <row r="9" spans="1:3">
      <c r="A9" s="483" t="s">
        <v>305</v>
      </c>
      <c r="B9" s="442" t="s">
        <v>306</v>
      </c>
      <c r="C9" s="442"/>
    </row>
    <row r="10" spans="1:3" ht="15.75">
      <c r="A10" s="483"/>
      <c r="B10" s="230">
        <f>'1.-2. Balance '!B10</f>
        <v>2024</v>
      </c>
      <c r="C10" s="230" t="str">
        <f>'1.-2. Balance '!C10</f>
        <v>2023 (estimado)</v>
      </c>
    </row>
    <row r="11" spans="1:3">
      <c r="A11" s="231" t="s">
        <v>307</v>
      </c>
      <c r="B11" s="232">
        <v>49260774.097599998</v>
      </c>
      <c r="C11" s="232">
        <v>47366129.939999983</v>
      </c>
    </row>
    <row r="12" spans="1:3">
      <c r="A12" s="233" t="s">
        <v>308</v>
      </c>
      <c r="B12" s="234">
        <v>47824249.615999997</v>
      </c>
      <c r="C12" s="234">
        <v>45984856.399999984</v>
      </c>
    </row>
    <row r="13" spans="1:3">
      <c r="A13" s="235" t="s">
        <v>309</v>
      </c>
      <c r="B13" s="236">
        <v>0.97083836971879844</v>
      </c>
      <c r="C13" s="236">
        <v>0.97083837033446263</v>
      </c>
    </row>
    <row r="14" spans="1:3">
      <c r="A14" s="233" t="s">
        <v>310</v>
      </c>
      <c r="B14" s="234">
        <v>1436524.4815999994</v>
      </c>
      <c r="C14" s="234">
        <v>1381273.54</v>
      </c>
    </row>
    <row r="15" spans="1:3">
      <c r="A15" s="235" t="s">
        <v>311</v>
      </c>
      <c r="B15" s="236">
        <v>2.9161630281201514E-2</v>
      </c>
      <c r="C15" s="236">
        <v>2.9161629665537342E-2</v>
      </c>
    </row>
    <row r="16" spans="1:3">
      <c r="A16" s="231" t="s">
        <v>312</v>
      </c>
      <c r="B16" s="232">
        <v>8440376.7374275774</v>
      </c>
      <c r="C16" s="232">
        <v>7223386.9604204604</v>
      </c>
    </row>
    <row r="17" spans="1:3">
      <c r="A17" s="231" t="s">
        <v>313</v>
      </c>
      <c r="B17" s="232">
        <v>12231240.804882862</v>
      </c>
      <c r="C17" s="232">
        <v>11715414.460999852</v>
      </c>
    </row>
    <row r="18" spans="1:3">
      <c r="A18" s="233" t="s">
        <v>314</v>
      </c>
      <c r="B18" s="32">
        <v>11201057.299694171</v>
      </c>
      <c r="C18" s="32">
        <v>10728676.735310322</v>
      </c>
    </row>
    <row r="19" spans="1:3">
      <c r="A19" s="233" t="s">
        <v>315</v>
      </c>
      <c r="B19" s="32">
        <v>1030183.5051886904</v>
      </c>
      <c r="C19" s="32">
        <v>986737.72568953072</v>
      </c>
    </row>
    <row r="20" spans="1:3">
      <c r="A20" s="231" t="s">
        <v>316</v>
      </c>
      <c r="B20" s="237">
        <v>0.17134072478651519</v>
      </c>
      <c r="C20" s="237">
        <v>0.15250110088306831</v>
      </c>
    </row>
    <row r="21" spans="1:3">
      <c r="A21" s="231" t="s">
        <v>317</v>
      </c>
      <c r="B21" s="232">
        <v>40533423.267427579</v>
      </c>
      <c r="C21" s="232">
        <v>33185085.700420462</v>
      </c>
    </row>
    <row r="22" spans="1:3">
      <c r="A22" s="231" t="s">
        <v>318</v>
      </c>
      <c r="B22" s="237">
        <v>0.82283366451203166</v>
      </c>
      <c r="C22" s="237">
        <v>0.70060791841041159</v>
      </c>
    </row>
    <row r="23" spans="1:3">
      <c r="A23" s="231" t="s">
        <v>319</v>
      </c>
      <c r="B23" s="237">
        <v>4.0274551767417162</v>
      </c>
      <c r="C23" s="237">
        <v>4.0430605419620402</v>
      </c>
    </row>
    <row r="24" spans="1:3">
      <c r="A24" s="238" t="s">
        <v>320</v>
      </c>
      <c r="B24" s="35">
        <v>4.3978682350767899</v>
      </c>
      <c r="C24" s="35">
        <v>4.4149088567565959</v>
      </c>
    </row>
    <row r="25" spans="1:3">
      <c r="A25" s="233"/>
      <c r="B25" s="35"/>
      <c r="C25" s="35"/>
    </row>
    <row r="26" spans="1:3">
      <c r="A26" s="231" t="s">
        <v>321</v>
      </c>
      <c r="B26" s="232">
        <v>-63488613.719448261</v>
      </c>
      <c r="C26" s="232">
        <v>-57569266.086861499</v>
      </c>
    </row>
    <row r="27" spans="1:3">
      <c r="A27" s="233" t="s">
        <v>322</v>
      </c>
      <c r="B27" s="239">
        <v>-61278850.534136526</v>
      </c>
      <c r="C27" s="239">
        <v>-55844935.34573245</v>
      </c>
    </row>
    <row r="28" spans="1:3">
      <c r="A28" s="233" t="s">
        <v>323</v>
      </c>
      <c r="B28" s="239">
        <v>-2209763.1853117328</v>
      </c>
      <c r="C28" s="239">
        <v>-1724330.7411290512</v>
      </c>
    </row>
    <row r="29" spans="1:3">
      <c r="A29" s="231" t="s">
        <v>324</v>
      </c>
      <c r="B29" s="237">
        <v>-5.1906928113215489</v>
      </c>
      <c r="C29" s="237">
        <v>-4.9139760508266512</v>
      </c>
    </row>
    <row r="30" spans="1:3">
      <c r="A30" s="233" t="s">
        <v>325</v>
      </c>
      <c r="B30" s="35">
        <v>-4.7535036332137777</v>
      </c>
      <c r="C30" s="35">
        <v>-4.5000935058576284</v>
      </c>
    </row>
    <row r="31" spans="1:3">
      <c r="A31" s="233" t="s">
        <v>326</v>
      </c>
      <c r="B31" s="35">
        <v>-0.43718917810777108</v>
      </c>
      <c r="C31" s="35">
        <v>-0.41388254496902283</v>
      </c>
    </row>
    <row r="32" spans="1:3">
      <c r="A32" s="231" t="s">
        <v>327</v>
      </c>
      <c r="B32" s="237">
        <v>-1.2888269598374307</v>
      </c>
      <c r="C32" s="237">
        <v>-1.2154099598127632</v>
      </c>
    </row>
    <row r="33" spans="1:3">
      <c r="A33" s="231" t="s">
        <v>328</v>
      </c>
      <c r="B33" s="237">
        <v>-5.0100273154358348</v>
      </c>
      <c r="C33" s="237">
        <v>-4.7667912673203334</v>
      </c>
    </row>
    <row r="34" spans="1:3">
      <c r="A34" s="233" t="s">
        <v>329</v>
      </c>
      <c r="B34" s="35">
        <v>-4.5880547957838349</v>
      </c>
      <c r="C34" s="35">
        <v>-4.3653054479658078</v>
      </c>
    </row>
    <row r="35" spans="1:3">
      <c r="A35" s="233" t="s">
        <v>330</v>
      </c>
      <c r="B35" s="35">
        <v>-0.42197251965199961</v>
      </c>
      <c r="C35" s="35">
        <v>-0.40148581935452543</v>
      </c>
    </row>
    <row r="36" spans="1:3">
      <c r="A36" s="231" t="s">
        <v>331</v>
      </c>
      <c r="B36" s="237">
        <v>-1.243968485203363</v>
      </c>
      <c r="C36" s="237">
        <v>-1.1790056611437922</v>
      </c>
    </row>
    <row r="37" spans="1:3">
      <c r="A37" s="231" t="s">
        <v>332</v>
      </c>
      <c r="B37" s="240">
        <v>-0.18066549588571326</v>
      </c>
      <c r="C37" s="240">
        <v>-0.14718478350631806</v>
      </c>
    </row>
    <row r="38" spans="1:3">
      <c r="A38" s="233" t="s">
        <v>333</v>
      </c>
      <c r="B38" s="241">
        <v>-0.16544883742994185</v>
      </c>
      <c r="C38" s="241">
        <v>-0.13478805789182063</v>
      </c>
    </row>
    <row r="39" spans="1:3">
      <c r="A39" s="233" t="s">
        <v>334</v>
      </c>
      <c r="B39" s="241">
        <v>-1.5216658455771402E-2</v>
      </c>
      <c r="C39" s="241">
        <v>-1.239672561449741E-2</v>
      </c>
    </row>
    <row r="40" spans="1:3">
      <c r="A40" s="231" t="s">
        <v>335</v>
      </c>
      <c r="B40" s="240">
        <v>-4.4858474634067787E-2</v>
      </c>
      <c r="C40" s="240">
        <v>-3.6404298668971054E-2</v>
      </c>
    </row>
    <row r="41" spans="1:3">
      <c r="A41" s="231" t="s">
        <v>336</v>
      </c>
      <c r="B41" s="232">
        <v>46</v>
      </c>
      <c r="C41" s="232">
        <v>44</v>
      </c>
    </row>
    <row r="42" spans="1:3">
      <c r="A42" s="231" t="s">
        <v>337</v>
      </c>
      <c r="B42" s="232">
        <v>-1380187.2547706142</v>
      </c>
      <c r="C42" s="232">
        <v>-1308392.4110650341</v>
      </c>
    </row>
    <row r="43" spans="1:3">
      <c r="A43" s="233" t="s">
        <v>338</v>
      </c>
      <c r="B43" s="239">
        <v>-1332148.9246551418</v>
      </c>
      <c r="C43" s="239">
        <v>-1269203.0760393739</v>
      </c>
    </row>
    <row r="44" spans="1:3">
      <c r="A44" s="238" t="s">
        <v>339</v>
      </c>
      <c r="B44" s="239">
        <v>-48038.330115472454</v>
      </c>
      <c r="C44" s="239">
        <v>-39189.335025660257</v>
      </c>
    </row>
    <row r="45" spans="1:3">
      <c r="A45" s="235"/>
      <c r="B45" s="35"/>
      <c r="C45" s="35"/>
    </row>
    <row r="46" spans="1:3" ht="26.25" customHeight="1">
      <c r="A46" s="484" t="s">
        <v>340</v>
      </c>
      <c r="B46" s="484"/>
      <c r="C46" s="484"/>
    </row>
    <row r="47" spans="1:3">
      <c r="A47" s="242" t="s">
        <v>341</v>
      </c>
      <c r="B47" s="232">
        <v>-68291941.963117242</v>
      </c>
      <c r="C47" s="232">
        <v>-60703019.831612639</v>
      </c>
    </row>
    <row r="48" spans="1:3">
      <c r="A48" s="243" t="s">
        <v>342</v>
      </c>
      <c r="B48" s="232">
        <v>-68291941.963117242</v>
      </c>
      <c r="C48" s="232">
        <v>-60703019.831612639</v>
      </c>
    </row>
    <row r="49" spans="1:3">
      <c r="A49" s="244" t="s">
        <v>343</v>
      </c>
      <c r="B49" s="234">
        <v>-8852459.9840026945</v>
      </c>
      <c r="C49" s="234">
        <v>-7643956.6051203199</v>
      </c>
    </row>
    <row r="50" spans="1:3">
      <c r="A50" s="244" t="s">
        <v>344</v>
      </c>
      <c r="B50" s="234">
        <v>-40740548.500532314</v>
      </c>
      <c r="C50" s="234">
        <v>-38329730.724384844</v>
      </c>
    </row>
    <row r="51" spans="1:3">
      <c r="A51" s="244" t="s">
        <v>345</v>
      </c>
      <c r="B51" s="234">
        <v>-11685842.049601518</v>
      </c>
      <c r="C51" s="234">
        <v>-9883989.7762272898</v>
      </c>
    </row>
    <row r="52" spans="1:3">
      <c r="A52" s="244" t="s">
        <v>346</v>
      </c>
      <c r="B52" s="234">
        <v>-7013091.4289807221</v>
      </c>
      <c r="C52" s="234">
        <v>-4845342.7258801898</v>
      </c>
    </row>
    <row r="53" spans="1:3">
      <c r="A53" s="245" t="s">
        <v>347</v>
      </c>
      <c r="B53" s="234">
        <v>0</v>
      </c>
      <c r="C53" s="234">
        <v>0</v>
      </c>
    </row>
    <row r="54" spans="1:3">
      <c r="A54" s="243" t="s">
        <v>348</v>
      </c>
      <c r="B54" s="232">
        <v>0</v>
      </c>
      <c r="C54" s="232">
        <v>0</v>
      </c>
    </row>
    <row r="55" spans="1:3">
      <c r="A55" s="246"/>
      <c r="B55" s="35"/>
      <c r="C55" s="35"/>
    </row>
    <row r="56" spans="1:3">
      <c r="A56" s="231" t="s">
        <v>349</v>
      </c>
      <c r="B56" s="232">
        <v>69872159.776536271</v>
      </c>
      <c r="C56" s="232">
        <v>61905165.578760862</v>
      </c>
    </row>
    <row r="57" spans="1:3">
      <c r="A57" s="235" t="s">
        <v>350</v>
      </c>
      <c r="B57" s="234">
        <v>69457231.061536267</v>
      </c>
      <c r="C57" s="234">
        <v>61075308.148760863</v>
      </c>
    </row>
    <row r="58" spans="1:3">
      <c r="A58" s="235" t="s">
        <v>351</v>
      </c>
      <c r="B58" s="234">
        <v>414928.71500000003</v>
      </c>
      <c r="C58" s="234">
        <v>829857.43</v>
      </c>
    </row>
    <row r="59" spans="1:3">
      <c r="A59" s="231" t="s">
        <v>352</v>
      </c>
      <c r="B59" s="237">
        <v>5.7125978378777766</v>
      </c>
      <c r="C59" s="237">
        <v>5.2840781506143628</v>
      </c>
    </row>
    <row r="60" spans="1:3">
      <c r="A60" s="233" t="s">
        <v>353</v>
      </c>
      <c r="B60" s="35">
        <v>5.231450899620385</v>
      </c>
      <c r="C60" s="35">
        <v>4.8390235369632491</v>
      </c>
    </row>
    <row r="61" spans="1:3">
      <c r="A61" s="233" t="s">
        <v>354</v>
      </c>
      <c r="B61" s="35">
        <v>0.48114693825739152</v>
      </c>
      <c r="C61" s="35">
        <v>0.44505461365111354</v>
      </c>
    </row>
    <row r="62" spans="1:3">
      <c r="A62" s="231" t="s">
        <v>355</v>
      </c>
      <c r="B62" s="237">
        <v>1.4184137593554476</v>
      </c>
      <c r="C62" s="237">
        <v>1.3069500433575192</v>
      </c>
    </row>
    <row r="63" spans="1:3">
      <c r="A63" s="231" t="s">
        <v>356</v>
      </c>
      <c r="B63" s="237">
        <v>5.6786741565751928</v>
      </c>
      <c r="C63" s="237">
        <v>5.2132434880625116</v>
      </c>
    </row>
    <row r="64" spans="1:3">
      <c r="A64" s="233" t="s">
        <v>357</v>
      </c>
      <c r="B64" s="35">
        <v>5.2003844604791398</v>
      </c>
      <c r="C64" s="35">
        <v>4.7741549658423992</v>
      </c>
    </row>
    <row r="65" spans="1:3">
      <c r="A65" s="233" t="s">
        <v>358</v>
      </c>
      <c r="B65" s="35">
        <v>0.4782896960960526</v>
      </c>
      <c r="C65" s="35">
        <v>0.43908852222011235</v>
      </c>
    </row>
    <row r="66" spans="1:3">
      <c r="A66" s="231" t="s">
        <v>359</v>
      </c>
      <c r="B66" s="237">
        <v>1.409990653494831</v>
      </c>
      <c r="C66" s="237">
        <v>1.2894299835373226</v>
      </c>
    </row>
    <row r="67" spans="1:3">
      <c r="A67" s="231" t="s">
        <v>360</v>
      </c>
      <c r="B67" s="247">
        <v>3.3923681302583414E-2</v>
      </c>
      <c r="C67" s="247">
        <v>7.0834662551851016E-2</v>
      </c>
    </row>
    <row r="68" spans="1:3">
      <c r="A68" s="233" t="s">
        <v>361</v>
      </c>
      <c r="B68" s="248">
        <v>3.1066439141244562E-2</v>
      </c>
      <c r="C68" s="248">
        <v>6.4868571120849802E-2</v>
      </c>
    </row>
    <row r="69" spans="1:3">
      <c r="A69" s="233" t="s">
        <v>362</v>
      </c>
      <c r="B69" s="248">
        <v>2.857242161338848E-3</v>
      </c>
      <c r="C69" s="248">
        <v>5.9660914310012067E-3</v>
      </c>
    </row>
    <row r="70" spans="1:3">
      <c r="A70" s="231" t="s">
        <v>363</v>
      </c>
      <c r="B70" s="247">
        <v>8.4231058606165001E-3</v>
      </c>
      <c r="C70" s="247">
        <v>1.7520059820196499E-2</v>
      </c>
    </row>
    <row r="71" spans="1:3">
      <c r="A71" s="231" t="s">
        <v>364</v>
      </c>
      <c r="B71" s="232">
        <v>1518959.9951420929</v>
      </c>
      <c r="C71" s="232">
        <v>1406935.581335474</v>
      </c>
    </row>
    <row r="72" spans="1:3">
      <c r="A72" s="233" t="s">
        <v>365</v>
      </c>
      <c r="B72" s="239">
        <v>1509939.8056855709</v>
      </c>
      <c r="C72" s="239">
        <v>1388075.1851991105</v>
      </c>
    </row>
    <row r="73" spans="1:3">
      <c r="A73" s="238" t="s">
        <v>366</v>
      </c>
      <c r="B73" s="35">
        <v>9020.189456521739</v>
      </c>
      <c r="C73" s="35">
        <v>18860.396136363637</v>
      </c>
    </row>
    <row r="74" spans="1:3">
      <c r="A74" s="235"/>
      <c r="B74" s="35"/>
      <c r="C74" s="35"/>
    </row>
    <row r="75" spans="1:3" ht="18">
      <c r="A75" s="249" t="s">
        <v>367</v>
      </c>
      <c r="B75" s="250">
        <v>2024</v>
      </c>
      <c r="C75" s="250" t="s">
        <v>8</v>
      </c>
    </row>
    <row r="76" spans="1:3">
      <c r="A76" s="251" t="s">
        <v>368</v>
      </c>
      <c r="B76" s="31">
        <v>9327849.9324275777</v>
      </c>
      <c r="C76" s="31">
        <v>8556771.69042046</v>
      </c>
    </row>
    <row r="77" spans="1:3">
      <c r="A77" s="251" t="s">
        <v>369</v>
      </c>
      <c r="B77" s="31">
        <v>32093046.530000001</v>
      </c>
      <c r="C77" s="31">
        <v>25961698.740000002</v>
      </c>
    </row>
    <row r="78" spans="1:3">
      <c r="A78" s="251" t="s">
        <v>370</v>
      </c>
      <c r="B78" s="31">
        <v>25577355</v>
      </c>
      <c r="C78" s="31">
        <v>25577355</v>
      </c>
    </row>
    <row r="79" spans="1:3">
      <c r="A79" s="251" t="s">
        <v>371</v>
      </c>
      <c r="B79" s="31">
        <v>2873908.3141086875</v>
      </c>
      <c r="C79" s="31">
        <v>1809340.1483404054</v>
      </c>
    </row>
    <row r="80" spans="1:3">
      <c r="A80" s="252" t="s">
        <v>288</v>
      </c>
      <c r="B80" s="9">
        <v>69872159.776536271</v>
      </c>
      <c r="C80" s="9">
        <v>61905165.578760862</v>
      </c>
    </row>
    <row r="81" spans="1:3">
      <c r="A81" s="485"/>
      <c r="B81" s="485"/>
      <c r="C81" s="485"/>
    </row>
    <row r="82" spans="1:3" ht="15.75">
      <c r="A82" s="253" t="s">
        <v>372</v>
      </c>
      <c r="B82" s="254">
        <v>69872159.776536271</v>
      </c>
      <c r="C82" s="254">
        <v>61905165.578760862</v>
      </c>
    </row>
    <row r="83" spans="1:3">
      <c r="A83" s="255" t="s">
        <v>373</v>
      </c>
      <c r="B83" s="234">
        <v>7013091.4289807221</v>
      </c>
      <c r="C83" s="234">
        <v>4845342.7258801898</v>
      </c>
    </row>
    <row r="84" spans="1:3">
      <c r="A84" s="255" t="s">
        <v>374</v>
      </c>
      <c r="B84" s="234">
        <v>0</v>
      </c>
      <c r="C84" s="234">
        <v>0</v>
      </c>
    </row>
    <row r="85" spans="1:3">
      <c r="A85" s="256" t="s">
        <v>375</v>
      </c>
      <c r="B85" s="234">
        <v>0</v>
      </c>
      <c r="C85" s="234">
        <v>0</v>
      </c>
    </row>
    <row r="86" spans="1:3" ht="15.75">
      <c r="A86" s="253" t="s">
        <v>376</v>
      </c>
      <c r="B86" s="254">
        <v>76885251.205516994</v>
      </c>
      <c r="C86" s="254">
        <v>66750508.304641053</v>
      </c>
    </row>
  </sheetData>
  <mergeCells count="11">
    <mergeCell ref="A81:C81"/>
    <mergeCell ref="A7:C7"/>
    <mergeCell ref="A8:C8"/>
    <mergeCell ref="A9:A10"/>
    <mergeCell ref="B9:C9"/>
    <mergeCell ref="A46:C46"/>
    <mergeCell ref="A2:C2"/>
    <mergeCell ref="A3:B3"/>
    <mergeCell ref="A4:B4"/>
    <mergeCell ref="A5:C5"/>
    <mergeCell ref="A6:C6"/>
  </mergeCells>
  <pageMargins left="0.7" right="0.7" top="0.75" bottom="0.75" header="0.3" footer="0.3"/>
  <pageSetup paperSize="9" scale="72" orientation="portrait" r:id="rId1"/>
  <rowBreaks count="1" manualBreakCount="1">
    <brk id="44" max="2" man="1"/>
  </rowBreaks>
  <drawing r:id="rId2"/>
</worksheet>
</file>

<file path=xl/worksheets/sheet7.xml><?xml version="1.0" encoding="utf-8"?>
<worksheet xmlns="http://schemas.openxmlformats.org/spreadsheetml/2006/main" xmlns:r="http://schemas.openxmlformats.org/officeDocument/2006/relationships">
  <sheetPr>
    <tabColor rgb="FF92D050"/>
    <pageSetUpPr fitToPage="1"/>
  </sheetPr>
  <dimension ref="A1:H26"/>
  <sheetViews>
    <sheetView topLeftCell="B1" zoomScaleNormal="100" zoomScaleSheetLayoutView="100" workbookViewId="0">
      <selection activeCell="L17" sqref="L17"/>
    </sheetView>
  </sheetViews>
  <sheetFormatPr baseColWidth="10" defaultColWidth="11.42578125" defaultRowHeight="12.75"/>
  <cols>
    <col min="1" max="1" width="15.28515625" style="164" hidden="1" customWidth="1"/>
    <col min="2" max="2" width="64.42578125" style="164" customWidth="1"/>
    <col min="3" max="4" width="21.42578125" style="164" customWidth="1"/>
    <col min="5" max="7" width="18.140625" style="164" customWidth="1"/>
    <col min="8" max="8" width="11.140625" style="164" customWidth="1"/>
    <col min="9" max="16384" width="11.42578125" style="164"/>
  </cols>
  <sheetData>
    <row r="1" spans="1:8" ht="60" customHeight="1"/>
    <row r="2" spans="1:8" ht="21">
      <c r="A2" s="487" t="s">
        <v>377</v>
      </c>
      <c r="B2" s="487"/>
      <c r="C2" s="487"/>
      <c r="D2" s="487"/>
      <c r="E2" s="487"/>
      <c r="F2" s="487"/>
      <c r="G2" s="487"/>
      <c r="H2" s="487"/>
    </row>
    <row r="3" spans="1:8" ht="15.75">
      <c r="A3" s="478" t="s">
        <v>1</v>
      </c>
      <c r="B3" s="478"/>
      <c r="C3" s="478"/>
      <c r="D3" s="478"/>
      <c r="E3" s="478"/>
      <c r="F3" s="478"/>
      <c r="G3" s="478"/>
      <c r="H3" s="228" t="s">
        <v>2</v>
      </c>
    </row>
    <row r="4" spans="1:8" ht="21">
      <c r="A4" s="479" t="s">
        <v>291</v>
      </c>
      <c r="B4" s="479"/>
      <c r="C4" s="479"/>
      <c r="D4" s="479"/>
      <c r="E4" s="479"/>
      <c r="F4" s="479"/>
      <c r="G4" s="479"/>
      <c r="H4" s="229">
        <f>'1.-2. Balance '!C4</f>
        <v>2024</v>
      </c>
    </row>
    <row r="5" spans="1:8" ht="15">
      <c r="A5" s="488" t="s">
        <v>4</v>
      </c>
      <c r="B5" s="488"/>
      <c r="C5" s="488"/>
      <c r="D5" s="488"/>
      <c r="E5" s="488"/>
      <c r="F5" s="257" t="s">
        <v>227</v>
      </c>
      <c r="G5" s="257" t="s">
        <v>228</v>
      </c>
      <c r="H5" s="258"/>
    </row>
    <row r="6" spans="1:8" ht="21">
      <c r="A6" s="481" t="s">
        <v>229</v>
      </c>
      <c r="B6" s="481"/>
      <c r="C6" s="481"/>
      <c r="D6" s="481"/>
      <c r="E6" s="481"/>
      <c r="F6" s="481"/>
      <c r="G6" s="481"/>
      <c r="H6" s="481"/>
    </row>
    <row r="7" spans="1:8" ht="18.75">
      <c r="A7" s="486" t="str">
        <f>"ACTIVIDADES A REALIZAR EN "&amp;H4&amp;" Y SU FINANCIACIÓN"</f>
        <v>ACTIVIDADES A REALIZAR EN 2024 Y SU FINANCIACIÓN</v>
      </c>
      <c r="B7" s="486"/>
      <c r="C7" s="486"/>
      <c r="D7" s="486"/>
      <c r="E7" s="486"/>
      <c r="F7" s="486"/>
      <c r="G7" s="486"/>
      <c r="H7" s="486"/>
    </row>
    <row r="8" spans="1:8">
      <c r="A8" s="495" t="s">
        <v>239</v>
      </c>
      <c r="B8" s="468" t="s">
        <v>292</v>
      </c>
      <c r="C8" s="470" t="s">
        <v>378</v>
      </c>
      <c r="D8" s="496" t="s">
        <v>379</v>
      </c>
      <c r="E8" s="496"/>
      <c r="F8" s="496"/>
      <c r="G8" s="496"/>
      <c r="H8" s="496"/>
    </row>
    <row r="9" spans="1:8">
      <c r="A9" s="495"/>
      <c r="B9" s="468"/>
      <c r="C9" s="470"/>
      <c r="D9" s="474" t="s">
        <v>380</v>
      </c>
      <c r="E9" s="474" t="s">
        <v>381</v>
      </c>
      <c r="F9" s="470" t="s">
        <v>297</v>
      </c>
      <c r="G9" s="470"/>
      <c r="H9" s="470"/>
    </row>
    <row r="10" spans="1:8" ht="38.25">
      <c r="A10" s="495"/>
      <c r="B10" s="468"/>
      <c r="C10" s="470"/>
      <c r="D10" s="474"/>
      <c r="E10" s="474"/>
      <c r="F10" s="205" t="s">
        <v>382</v>
      </c>
      <c r="G10" s="205" t="s">
        <v>300</v>
      </c>
      <c r="H10" s="259"/>
    </row>
    <row r="11" spans="1:8" ht="15" customHeight="1">
      <c r="A11" s="260"/>
      <c r="B11" s="261" t="s">
        <v>383</v>
      </c>
      <c r="C11" s="223">
        <v>81728259.776536271</v>
      </c>
      <c r="D11" s="223">
        <v>12201758.246536266</v>
      </c>
      <c r="E11" s="223">
        <v>33114885.289999999</v>
      </c>
      <c r="F11" s="223">
        <v>33913666.240000002</v>
      </c>
      <c r="G11" s="223">
        <v>2497950</v>
      </c>
      <c r="H11" s="210"/>
    </row>
    <row r="12" spans="1:8" ht="15" customHeight="1">
      <c r="A12" s="260"/>
      <c r="B12" s="262" t="s">
        <v>384</v>
      </c>
      <c r="C12" s="209">
        <v>8440376.7374275774</v>
      </c>
      <c r="D12" s="31">
        <v>8440376.7374275774</v>
      </c>
      <c r="E12" s="31"/>
      <c r="F12" s="31"/>
      <c r="G12" s="210"/>
      <c r="H12" s="210"/>
    </row>
    <row r="13" spans="1:8" ht="15" customHeight="1">
      <c r="A13" s="260"/>
      <c r="B13" s="262" t="s">
        <v>385</v>
      </c>
      <c r="C13" s="209">
        <v>472544.48</v>
      </c>
      <c r="D13" s="31">
        <v>472544.48</v>
      </c>
      <c r="E13" s="31"/>
      <c r="F13" s="31"/>
      <c r="G13" s="210"/>
      <c r="H13" s="210"/>
    </row>
    <row r="14" spans="1:8" ht="15" customHeight="1">
      <c r="A14" s="260"/>
      <c r="B14" s="262" t="s">
        <v>386</v>
      </c>
      <c r="C14" s="209">
        <v>414928.71500000003</v>
      </c>
      <c r="D14" s="31">
        <v>414928.71500000003</v>
      </c>
      <c r="E14" s="31"/>
      <c r="F14" s="31"/>
      <c r="G14" s="210"/>
      <c r="H14" s="210"/>
    </row>
    <row r="15" spans="1:8" ht="15" customHeight="1">
      <c r="A15" s="260"/>
      <c r="B15" s="263" t="s">
        <v>387</v>
      </c>
      <c r="C15" s="264">
        <v>32093046.530000001</v>
      </c>
      <c r="D15" s="29"/>
      <c r="E15" s="29">
        <v>3828046.5300000003</v>
      </c>
      <c r="F15" s="29">
        <v>28265000</v>
      </c>
      <c r="G15" s="210"/>
      <c r="H15" s="210"/>
    </row>
    <row r="16" spans="1:8" ht="15" customHeight="1">
      <c r="A16" s="260"/>
      <c r="B16" s="262" t="s">
        <v>388</v>
      </c>
      <c r="C16" s="209">
        <v>25577355</v>
      </c>
      <c r="D16" s="31"/>
      <c r="E16" s="31">
        <v>19928688.759999998</v>
      </c>
      <c r="F16" s="31">
        <v>5648666.2400000002</v>
      </c>
      <c r="G16" s="210"/>
      <c r="H16" s="210"/>
    </row>
    <row r="17" spans="1:8" ht="15" customHeight="1">
      <c r="A17" s="260"/>
      <c r="B17" s="262" t="s">
        <v>389</v>
      </c>
      <c r="C17" s="209">
        <v>11856100</v>
      </c>
      <c r="D17" s="31"/>
      <c r="E17" s="31">
        <v>9358150</v>
      </c>
      <c r="F17" s="31">
        <v>0</v>
      </c>
      <c r="G17" s="210">
        <v>2497950</v>
      </c>
      <c r="H17" s="210"/>
    </row>
    <row r="18" spans="1:8" ht="15" customHeight="1">
      <c r="A18" s="260">
        <v>723</v>
      </c>
      <c r="B18" s="262" t="s">
        <v>390</v>
      </c>
      <c r="C18" s="209">
        <v>2873908.3141086875</v>
      </c>
      <c r="D18" s="31">
        <v>2873908.3141086875</v>
      </c>
      <c r="E18" s="31"/>
      <c r="F18" s="31"/>
      <c r="G18" s="210"/>
      <c r="H18" s="210"/>
    </row>
    <row r="19" spans="1:8" ht="15">
      <c r="A19" s="265"/>
      <c r="B19" s="265"/>
      <c r="C19" s="265"/>
      <c r="D19" s="265"/>
      <c r="E19" s="265"/>
      <c r="F19" s="265"/>
      <c r="G19" s="265"/>
      <c r="H19" s="265"/>
    </row>
    <row r="20" spans="1:8" ht="15" customHeight="1">
      <c r="A20" s="266" t="s">
        <v>391</v>
      </c>
      <c r="B20" s="267"/>
      <c r="C20" s="267"/>
      <c r="D20" s="267"/>
      <c r="E20" s="267"/>
      <c r="F20" s="267"/>
      <c r="G20" s="267"/>
      <c r="H20" s="268"/>
    </row>
    <row r="21" spans="1:8" ht="5.25" hidden="1" customHeight="1">
      <c r="A21" s="269"/>
      <c r="B21" s="270"/>
      <c r="C21" s="270"/>
      <c r="D21" s="270"/>
      <c r="E21" s="270"/>
      <c r="F21" s="270"/>
      <c r="G21" s="270"/>
      <c r="H21" s="271"/>
    </row>
    <row r="22" spans="1:8" ht="5.25" hidden="1" customHeight="1">
      <c r="A22" s="269"/>
      <c r="B22" s="270"/>
      <c r="C22" s="270"/>
      <c r="D22" s="270"/>
      <c r="E22" s="270"/>
      <c r="F22" s="270"/>
      <c r="G22" s="270"/>
      <c r="H22" s="271"/>
    </row>
    <row r="23" spans="1:8" ht="5.25" hidden="1" customHeight="1">
      <c r="A23" s="269"/>
      <c r="B23" s="270"/>
      <c r="C23" s="270"/>
      <c r="D23" s="270"/>
      <c r="E23" s="270"/>
      <c r="F23" s="270"/>
      <c r="G23" s="270"/>
      <c r="H23" s="271"/>
    </row>
    <row r="24" spans="1:8" ht="15" customHeight="1">
      <c r="A24" s="489" t="s">
        <v>392</v>
      </c>
      <c r="B24" s="490"/>
      <c r="C24" s="490"/>
      <c r="D24" s="490"/>
      <c r="E24" s="490"/>
      <c r="F24" s="490"/>
      <c r="G24" s="490"/>
      <c r="H24" s="491"/>
    </row>
    <row r="25" spans="1:8" ht="34.5" customHeight="1">
      <c r="A25" s="492"/>
      <c r="B25" s="493"/>
      <c r="C25" s="493"/>
      <c r="D25" s="493"/>
      <c r="E25" s="493"/>
      <c r="F25" s="493"/>
      <c r="G25" s="493"/>
      <c r="H25" s="494"/>
    </row>
    <row r="26" spans="1:8" ht="15">
      <c r="A26" s="272"/>
      <c r="B26" s="272"/>
      <c r="C26" s="272"/>
      <c r="D26" s="272"/>
      <c r="E26" s="272"/>
      <c r="F26" s="272"/>
      <c r="G26" s="272"/>
      <c r="H26" s="272"/>
    </row>
  </sheetData>
  <mergeCells count="14">
    <mergeCell ref="A24:H25"/>
    <mergeCell ref="A8:A10"/>
    <mergeCell ref="B8:B10"/>
    <mergeCell ref="C8:C10"/>
    <mergeCell ref="D8:H8"/>
    <mergeCell ref="D9:D10"/>
    <mergeCell ref="E9:E10"/>
    <mergeCell ref="F9:H9"/>
    <mergeCell ref="A7:H7"/>
    <mergeCell ref="A2:H2"/>
    <mergeCell ref="A3:G3"/>
    <mergeCell ref="A4:G4"/>
    <mergeCell ref="A5:E5"/>
    <mergeCell ref="A6:H6"/>
  </mergeCells>
  <pageMargins left="0.70866141732283472" right="0.70866141732283472" top="0.74803149606299213" bottom="0.74803149606299213" header="0.31496062992125984" footer="0.31496062992125984"/>
  <pageSetup paperSize="9" scale="75" orientation="landscape" r:id="rId1"/>
  <drawing r:id="rId2"/>
</worksheet>
</file>

<file path=xl/worksheets/sheet8.xml><?xml version="1.0" encoding="utf-8"?>
<worksheet xmlns="http://schemas.openxmlformats.org/spreadsheetml/2006/main" xmlns:r="http://schemas.openxmlformats.org/officeDocument/2006/relationships">
  <sheetPr>
    <tabColor rgb="FF92D050"/>
    <pageSetUpPr fitToPage="1"/>
  </sheetPr>
  <dimension ref="A1:I22"/>
  <sheetViews>
    <sheetView zoomScaleNormal="100" zoomScaleSheetLayoutView="100" workbookViewId="0">
      <selection activeCell="A16" sqref="A16:XFD16"/>
    </sheetView>
  </sheetViews>
  <sheetFormatPr baseColWidth="10" defaultColWidth="11.42578125" defaultRowHeight="12.75"/>
  <cols>
    <col min="1" max="16384" width="11.42578125" style="164"/>
  </cols>
  <sheetData>
    <row r="1" spans="1:9" ht="60" customHeight="1" thickBot="1"/>
    <row r="2" spans="1:9" ht="21.75" thickBot="1">
      <c r="A2" s="500" t="s">
        <v>393</v>
      </c>
      <c r="B2" s="501"/>
      <c r="C2" s="501"/>
      <c r="D2" s="501"/>
      <c r="E2" s="501"/>
      <c r="F2" s="501"/>
      <c r="G2" s="501"/>
      <c r="H2" s="501"/>
      <c r="I2" s="502"/>
    </row>
    <row r="3" spans="1:9" ht="15.75">
      <c r="A3" s="426" t="s">
        <v>1</v>
      </c>
      <c r="B3" s="427"/>
      <c r="C3" s="427"/>
      <c r="D3" s="427"/>
      <c r="E3" s="427"/>
      <c r="F3" s="427"/>
      <c r="G3" s="427"/>
      <c r="H3" s="427"/>
      <c r="I3" s="200" t="s">
        <v>2</v>
      </c>
    </row>
    <row r="4" spans="1:9" ht="21.75" thickBot="1">
      <c r="A4" s="393" t="s">
        <v>3</v>
      </c>
      <c r="B4" s="394"/>
      <c r="C4" s="394"/>
      <c r="D4" s="394"/>
      <c r="E4" s="394"/>
      <c r="F4" s="394"/>
      <c r="G4" s="394"/>
      <c r="H4" s="394"/>
      <c r="I4" s="4">
        <f>'1.-2. Balance '!C4</f>
        <v>2024</v>
      </c>
    </row>
    <row r="5" spans="1:9" ht="15.75" thickBot="1">
      <c r="A5" s="503" t="s">
        <v>4</v>
      </c>
      <c r="B5" s="504"/>
      <c r="C5" s="504"/>
      <c r="D5" s="504"/>
      <c r="E5" s="504"/>
      <c r="F5" s="504"/>
      <c r="G5" s="273" t="s">
        <v>227</v>
      </c>
      <c r="H5" s="274" t="s">
        <v>228</v>
      </c>
      <c r="I5" s="275"/>
    </row>
    <row r="6" spans="1:9" ht="21.75" thickBot="1">
      <c r="A6" s="505" t="s">
        <v>229</v>
      </c>
      <c r="B6" s="506"/>
      <c r="C6" s="506"/>
      <c r="D6" s="506"/>
      <c r="E6" s="506"/>
      <c r="F6" s="506"/>
      <c r="G6" s="506"/>
      <c r="H6" s="506"/>
      <c r="I6" s="507"/>
    </row>
    <row r="7" spans="1:9" ht="15.75" thickBot="1">
      <c r="A7" s="497"/>
      <c r="B7" s="498"/>
      <c r="C7" s="498"/>
      <c r="D7" s="498"/>
      <c r="E7" s="498"/>
      <c r="F7" s="498"/>
      <c r="G7" s="498"/>
      <c r="H7" s="498"/>
      <c r="I7" s="499"/>
    </row>
    <row r="8" spans="1:9" ht="34.5" customHeight="1" thickBot="1">
      <c r="A8" s="508" t="str">
        <f>"MEMORIA EXPLICATIVA DEL PROGRAMA DEL EJERCICIO "&amp;I4&amp;" Y DE LAS PRINCIPALES MODIFICACIONES CON RELACIÓN AL EJERCICIO DE "&amp;I4-1&amp;" (1)"</f>
        <v>MEMORIA EXPLICATIVA DEL PROGRAMA DEL EJERCICIO 2024 Y DE LAS PRINCIPALES MODIFICACIONES CON RELACIÓN AL EJERCICIO DE 2023 (1)</v>
      </c>
      <c r="B8" s="509"/>
      <c r="C8" s="509"/>
      <c r="D8" s="509"/>
      <c r="E8" s="509"/>
      <c r="F8" s="509"/>
      <c r="G8" s="509"/>
      <c r="H8" s="509"/>
      <c r="I8" s="510"/>
    </row>
    <row r="9" spans="1:9">
      <c r="A9" s="511" t="s">
        <v>524</v>
      </c>
      <c r="B9" s="512"/>
      <c r="C9" s="512"/>
      <c r="D9" s="512"/>
      <c r="E9" s="512"/>
      <c r="F9" s="512"/>
      <c r="G9" s="512"/>
      <c r="H9" s="512"/>
      <c r="I9" s="513"/>
    </row>
    <row r="10" spans="1:9" ht="34.5" customHeight="1" thickBot="1">
      <c r="A10" s="514"/>
      <c r="B10" s="515"/>
      <c r="C10" s="515"/>
      <c r="D10" s="515"/>
      <c r="E10" s="515"/>
      <c r="F10" s="515"/>
      <c r="G10" s="515"/>
      <c r="H10" s="515"/>
      <c r="I10" s="516"/>
    </row>
    <row r="11" spans="1:9" ht="8.25" customHeight="1" thickBot="1">
      <c r="A11" s="276"/>
      <c r="B11" s="277"/>
      <c r="C11" s="277"/>
      <c r="D11" s="277"/>
      <c r="E11" s="277"/>
      <c r="F11" s="277"/>
      <c r="G11" s="277"/>
      <c r="H11" s="277"/>
      <c r="I11" s="278"/>
    </row>
    <row r="12" spans="1:9" ht="153.75" customHeight="1">
      <c r="A12" s="517" t="s">
        <v>394</v>
      </c>
      <c r="B12" s="518"/>
      <c r="C12" s="518"/>
      <c r="D12" s="518"/>
      <c r="E12" s="518"/>
      <c r="F12" s="518"/>
      <c r="G12" s="518"/>
      <c r="H12" s="518"/>
      <c r="I12" s="519"/>
    </row>
    <row r="13" spans="1:9" ht="8.25" customHeight="1">
      <c r="A13" s="279"/>
      <c r="B13" s="280"/>
      <c r="C13" s="280"/>
      <c r="D13" s="280"/>
      <c r="E13" s="280"/>
      <c r="F13" s="280"/>
      <c r="G13" s="280"/>
      <c r="H13" s="280"/>
      <c r="I13" s="281"/>
    </row>
    <row r="14" spans="1:9" ht="77.25" customHeight="1">
      <c r="A14" s="520" t="s">
        <v>395</v>
      </c>
      <c r="B14" s="521"/>
      <c r="C14" s="521"/>
      <c r="D14" s="521"/>
      <c r="E14" s="521"/>
      <c r="F14" s="521"/>
      <c r="G14" s="521"/>
      <c r="H14" s="521"/>
      <c r="I14" s="522"/>
    </row>
    <row r="15" spans="1:9" ht="8.25" customHeight="1">
      <c r="A15" s="523"/>
      <c r="B15" s="524"/>
      <c r="C15" s="524"/>
      <c r="D15" s="524"/>
      <c r="E15" s="524"/>
      <c r="F15" s="524"/>
      <c r="G15" s="524"/>
      <c r="H15" s="524"/>
      <c r="I15" s="525"/>
    </row>
    <row r="16" spans="1:9" ht="279" customHeight="1">
      <c r="A16" s="526" t="s">
        <v>396</v>
      </c>
      <c r="B16" s="527"/>
      <c r="C16" s="527"/>
      <c r="D16" s="527"/>
      <c r="E16" s="527"/>
      <c r="F16" s="527"/>
      <c r="G16" s="527"/>
      <c r="H16" s="527"/>
      <c r="I16" s="528"/>
    </row>
    <row r="17" spans="1:9" ht="8.25" customHeight="1">
      <c r="A17" s="529"/>
      <c r="B17" s="530"/>
      <c r="C17" s="530"/>
      <c r="D17" s="530"/>
      <c r="E17" s="530"/>
      <c r="F17" s="530"/>
      <c r="G17" s="530"/>
      <c r="H17" s="530"/>
      <c r="I17" s="531"/>
    </row>
    <row r="18" spans="1:9" ht="227.25" customHeight="1">
      <c r="A18" s="532" t="s">
        <v>397</v>
      </c>
      <c r="B18" s="527"/>
      <c r="C18" s="527"/>
      <c r="D18" s="527"/>
      <c r="E18" s="527"/>
      <c r="F18" s="527"/>
      <c r="G18" s="527"/>
      <c r="H18" s="527"/>
      <c r="I18" s="528"/>
    </row>
    <row r="19" spans="1:9" ht="8.25" customHeight="1">
      <c r="A19" s="282"/>
      <c r="B19" s="283"/>
      <c r="C19" s="283"/>
      <c r="D19" s="283"/>
      <c r="E19" s="283"/>
      <c r="F19" s="283"/>
      <c r="G19" s="283"/>
      <c r="H19" s="283"/>
      <c r="I19" s="284"/>
    </row>
    <row r="20" spans="1:9" ht="73.5" customHeight="1">
      <c r="A20" s="532" t="s">
        <v>398</v>
      </c>
      <c r="B20" s="527"/>
      <c r="C20" s="527"/>
      <c r="D20" s="527"/>
      <c r="E20" s="527"/>
      <c r="F20" s="527"/>
      <c r="G20" s="527"/>
      <c r="H20" s="527"/>
      <c r="I20" s="528"/>
    </row>
    <row r="21" spans="1:9" ht="6" customHeight="1">
      <c r="A21" s="533"/>
      <c r="B21" s="534"/>
      <c r="C21" s="534"/>
      <c r="D21" s="534"/>
      <c r="E21" s="534"/>
      <c r="F21" s="534"/>
      <c r="G21" s="534"/>
      <c r="H21" s="534"/>
      <c r="I21" s="535"/>
    </row>
    <row r="22" spans="1:9" ht="6" customHeight="1" thickBot="1">
      <c r="A22" s="536"/>
      <c r="B22" s="537"/>
      <c r="C22" s="537"/>
      <c r="D22" s="537"/>
      <c r="E22" s="537"/>
      <c r="F22" s="537"/>
      <c r="G22" s="537"/>
      <c r="H22" s="537"/>
      <c r="I22" s="538"/>
    </row>
  </sheetData>
  <mergeCells count="17">
    <mergeCell ref="A22:I22"/>
    <mergeCell ref="A16:I16"/>
    <mergeCell ref="A17:I17"/>
    <mergeCell ref="A18:I18"/>
    <mergeCell ref="A20:I20"/>
    <mergeCell ref="A21:I21"/>
    <mergeCell ref="A8:I8"/>
    <mergeCell ref="A9:I10"/>
    <mergeCell ref="A12:I12"/>
    <mergeCell ref="A14:I14"/>
    <mergeCell ref="A15:I15"/>
    <mergeCell ref="A7:I7"/>
    <mergeCell ref="A2:I2"/>
    <mergeCell ref="A3:H3"/>
    <mergeCell ref="A4:H4"/>
    <mergeCell ref="A5:F5"/>
    <mergeCell ref="A6:I6"/>
  </mergeCells>
  <pageMargins left="0.70866141732283472" right="0.70866141732283472" top="0.74803149606299213" bottom="0.74803149606299213" header="0.31496062992125984" footer="0.31496062992125984"/>
  <pageSetup paperSize="9" scale="67" orientation="portrait" r:id="rId1"/>
  <drawing r:id="rId2"/>
</worksheet>
</file>

<file path=xl/worksheets/sheet9.xml><?xml version="1.0" encoding="utf-8"?>
<worksheet xmlns="http://schemas.openxmlformats.org/spreadsheetml/2006/main" xmlns:r="http://schemas.openxmlformats.org/officeDocument/2006/relationships">
  <sheetPr>
    <tabColor rgb="FF92D050"/>
    <pageSetUpPr fitToPage="1"/>
  </sheetPr>
  <dimension ref="A1:L64"/>
  <sheetViews>
    <sheetView showGridLines="0" topLeftCell="A34" zoomScaleNormal="100" zoomScaleSheetLayoutView="100" workbookViewId="0">
      <selection activeCell="P48" sqref="P48"/>
    </sheetView>
  </sheetViews>
  <sheetFormatPr baseColWidth="10" defaultColWidth="11.42578125" defaultRowHeight="15" outlineLevelRow="1"/>
  <cols>
    <col min="1" max="1" width="1.7109375" style="272" customWidth="1"/>
    <col min="2" max="2" width="58.7109375" style="272" customWidth="1"/>
    <col min="3" max="5" width="13.7109375" style="272" customWidth="1"/>
    <col min="6" max="6" width="17.28515625" style="272" customWidth="1"/>
    <col min="7" max="7" width="11.85546875" style="272" customWidth="1"/>
    <col min="8" max="8" width="13.7109375" style="272" customWidth="1"/>
    <col min="9" max="9" width="17.42578125" style="272" customWidth="1"/>
    <col min="10" max="10" width="18.7109375" style="272" customWidth="1"/>
    <col min="11" max="11" width="14.140625" style="272" customWidth="1"/>
    <col min="12" max="12" width="11.42578125" style="272" customWidth="1"/>
    <col min="13" max="16384" width="11.42578125" style="272"/>
  </cols>
  <sheetData>
    <row r="1" spans="1:12" ht="60" customHeight="1" thickBot="1">
      <c r="A1" s="285"/>
    </row>
    <row r="2" spans="1:12" ht="21.75" customHeight="1" thickBot="1">
      <c r="A2" s="285"/>
      <c r="B2" s="423" t="s">
        <v>399</v>
      </c>
      <c r="C2" s="424"/>
      <c r="D2" s="424"/>
      <c r="E2" s="424"/>
      <c r="F2" s="424"/>
      <c r="G2" s="424"/>
      <c r="H2" s="424"/>
      <c r="I2" s="424"/>
      <c r="J2" s="425"/>
    </row>
    <row r="3" spans="1:12" ht="19.5" customHeight="1">
      <c r="A3" s="285"/>
      <c r="B3" s="542" t="s">
        <v>1</v>
      </c>
      <c r="C3" s="542"/>
      <c r="D3" s="542"/>
      <c r="E3" s="542"/>
      <c r="F3" s="542"/>
      <c r="G3" s="542"/>
      <c r="H3" s="542"/>
      <c r="I3" s="542"/>
      <c r="J3" s="286" t="s">
        <v>2</v>
      </c>
    </row>
    <row r="4" spans="1:12" ht="21.75" customHeight="1" thickBot="1">
      <c r="A4" s="285"/>
      <c r="B4" s="432" t="s">
        <v>291</v>
      </c>
      <c r="C4" s="432"/>
      <c r="D4" s="432"/>
      <c r="E4" s="432"/>
      <c r="F4" s="432"/>
      <c r="G4" s="432"/>
      <c r="H4" s="432"/>
      <c r="I4" s="432"/>
      <c r="J4" s="4">
        <f>'1.-2. Balance '!C4</f>
        <v>2024</v>
      </c>
    </row>
    <row r="5" spans="1:12" ht="24.75" customHeight="1">
      <c r="A5" s="285"/>
      <c r="B5" s="543" t="s">
        <v>4</v>
      </c>
      <c r="C5" s="544"/>
      <c r="D5" s="544"/>
      <c r="E5" s="544"/>
      <c r="F5" s="544"/>
      <c r="G5" s="544"/>
      <c r="H5" s="544"/>
      <c r="I5" s="544"/>
      <c r="J5" s="545"/>
    </row>
    <row r="6" spans="1:12" ht="19.5" customHeight="1" thickBot="1">
      <c r="A6" s="285"/>
      <c r="B6" s="546" t="s">
        <v>5</v>
      </c>
      <c r="C6" s="547"/>
      <c r="D6" s="547"/>
      <c r="E6" s="547"/>
      <c r="F6" s="547"/>
      <c r="G6" s="547"/>
      <c r="H6" s="547"/>
      <c r="I6" s="547"/>
      <c r="J6" s="548"/>
    </row>
    <row r="7" spans="1:12" ht="22.5" customHeight="1">
      <c r="A7" s="285"/>
      <c r="B7" s="539" t="s">
        <v>400</v>
      </c>
      <c r="C7" s="540"/>
      <c r="D7" s="540"/>
      <c r="E7" s="540"/>
      <c r="F7" s="540"/>
      <c r="G7" s="540"/>
      <c r="H7" s="540"/>
      <c r="I7" s="540"/>
      <c r="J7" s="541"/>
    </row>
    <row r="8" spans="1:12" ht="9" customHeight="1" thickBot="1">
      <c r="A8" s="285"/>
      <c r="B8" s="549"/>
      <c r="C8" s="550"/>
      <c r="D8" s="550"/>
      <c r="E8" s="550"/>
      <c r="F8" s="550"/>
      <c r="G8" s="550"/>
      <c r="H8" s="550"/>
      <c r="I8" s="551" t="s">
        <v>401</v>
      </c>
      <c r="J8" s="552"/>
    </row>
    <row r="9" spans="1:12" ht="6" customHeight="1" thickBot="1">
      <c r="A9" s="285"/>
      <c r="B9" s="287"/>
      <c r="C9" s="287"/>
      <c r="D9" s="287"/>
      <c r="E9" s="287"/>
      <c r="F9" s="287"/>
      <c r="G9" s="287"/>
      <c r="H9" s="287"/>
      <c r="I9" s="288"/>
      <c r="J9" s="288"/>
    </row>
    <row r="10" spans="1:12" ht="14.25" customHeight="1" thickBot="1">
      <c r="A10" s="285"/>
      <c r="B10" s="553" t="s">
        <v>402</v>
      </c>
      <c r="C10" s="556" t="str">
        <f>"Deuda a 31/12/"&amp;J4-1</f>
        <v>Deuda a 31/12/2023</v>
      </c>
      <c r="D10" s="556"/>
      <c r="E10" s="556" t="str">
        <f>"Previsión del ejercicio "&amp;J4</f>
        <v>Previsión del ejercicio 2024</v>
      </c>
      <c r="F10" s="556"/>
      <c r="G10" s="556"/>
      <c r="H10" s="556"/>
      <c r="I10" s="556" t="str">
        <f>"Previsión a 31-12-"&amp;J4</f>
        <v>Previsión a 31-12-2024</v>
      </c>
      <c r="J10" s="556"/>
      <c r="K10" s="559" t="s">
        <v>403</v>
      </c>
      <c r="L10" s="560"/>
    </row>
    <row r="11" spans="1:12" ht="14.25" customHeight="1">
      <c r="A11" s="285"/>
      <c r="B11" s="554"/>
      <c r="C11" s="561" t="s">
        <v>404</v>
      </c>
      <c r="D11" s="563" t="s">
        <v>405</v>
      </c>
      <c r="E11" s="561" t="s">
        <v>406</v>
      </c>
      <c r="F11" s="565" t="s">
        <v>407</v>
      </c>
      <c r="G11" s="565"/>
      <c r="H11" s="561" t="s">
        <v>408</v>
      </c>
      <c r="I11" s="563" t="s">
        <v>409</v>
      </c>
      <c r="J11" s="563" t="s">
        <v>405</v>
      </c>
    </row>
    <row r="12" spans="1:12" ht="27" customHeight="1" thickBot="1">
      <c r="A12" s="285"/>
      <c r="B12" s="555"/>
      <c r="C12" s="562"/>
      <c r="D12" s="564"/>
      <c r="E12" s="562"/>
      <c r="F12" s="289" t="s">
        <v>410</v>
      </c>
      <c r="G12" s="289" t="s">
        <v>411</v>
      </c>
      <c r="H12" s="562"/>
      <c r="I12" s="564"/>
      <c r="J12" s="564"/>
    </row>
    <row r="13" spans="1:12" ht="15.75" customHeight="1" outlineLevel="1">
      <c r="A13" s="285"/>
      <c r="B13" s="290" t="s">
        <v>412</v>
      </c>
      <c r="C13" s="291">
        <v>0</v>
      </c>
      <c r="D13" s="291">
        <v>0</v>
      </c>
      <c r="E13" s="291">
        <v>0</v>
      </c>
      <c r="F13" s="291">
        <v>0</v>
      </c>
      <c r="G13" s="291">
        <v>0</v>
      </c>
      <c r="H13" s="291">
        <v>0</v>
      </c>
      <c r="I13" s="291">
        <v>0</v>
      </c>
      <c r="J13" s="291">
        <v>0</v>
      </c>
    </row>
    <row r="14" spans="1:12" ht="15" customHeight="1" outlineLevel="1">
      <c r="A14" s="285"/>
      <c r="B14" s="292" t="s">
        <v>413</v>
      </c>
      <c r="C14" s="198"/>
      <c r="D14" s="198"/>
      <c r="E14" s="198"/>
      <c r="F14" s="198"/>
      <c r="G14" s="198"/>
      <c r="H14" s="198"/>
      <c r="I14" s="198"/>
      <c r="J14" s="198"/>
    </row>
    <row r="15" spans="1:12" ht="15" customHeight="1" outlineLevel="1">
      <c r="A15" s="285"/>
      <c r="B15" s="292" t="s">
        <v>414</v>
      </c>
      <c r="C15" s="198"/>
      <c r="D15" s="198"/>
      <c r="E15" s="198"/>
      <c r="F15" s="198"/>
      <c r="G15" s="198"/>
      <c r="H15" s="198"/>
      <c r="I15" s="198"/>
      <c r="J15" s="198"/>
    </row>
    <row r="16" spans="1:12" ht="15" customHeight="1" outlineLevel="1">
      <c r="A16" s="285"/>
      <c r="B16" s="292" t="s">
        <v>415</v>
      </c>
      <c r="C16" s="198"/>
      <c r="D16" s="198"/>
      <c r="E16" s="198"/>
      <c r="F16" s="198"/>
      <c r="G16" s="198"/>
      <c r="H16" s="198"/>
      <c r="I16" s="198"/>
      <c r="J16" s="198"/>
    </row>
    <row r="17" spans="1:12" ht="15" customHeight="1" outlineLevel="1">
      <c r="A17" s="285"/>
      <c r="B17" s="292" t="s">
        <v>416</v>
      </c>
      <c r="C17" s="198"/>
      <c r="D17" s="198"/>
      <c r="E17" s="198"/>
      <c r="F17" s="198"/>
      <c r="G17" s="198"/>
      <c r="H17" s="198"/>
      <c r="I17" s="198"/>
      <c r="J17" s="198"/>
    </row>
    <row r="18" spans="1:12" ht="15.75" customHeight="1" outlineLevel="1">
      <c r="A18" s="285"/>
      <c r="B18" s="293"/>
      <c r="C18" s="198"/>
      <c r="D18" s="198"/>
      <c r="E18" s="198"/>
      <c r="F18" s="198"/>
      <c r="G18" s="198"/>
      <c r="H18" s="198"/>
      <c r="I18" s="198"/>
      <c r="J18" s="198"/>
    </row>
    <row r="19" spans="1:12" ht="15.75" customHeight="1" thickBot="1">
      <c r="A19" s="285"/>
      <c r="B19" s="294" t="s">
        <v>417</v>
      </c>
      <c r="C19" s="295">
        <v>66649476.274477094</v>
      </c>
      <c r="D19" s="295">
        <v>0</v>
      </c>
      <c r="E19" s="296">
        <v>37434625</v>
      </c>
      <c r="F19" s="296">
        <v>6618653.5051473463</v>
      </c>
      <c r="G19" s="295">
        <v>0</v>
      </c>
      <c r="H19" s="295">
        <v>2209763.1853117328</v>
      </c>
      <c r="I19" s="296">
        <v>97465447.769329742</v>
      </c>
      <c r="J19" s="295">
        <v>0</v>
      </c>
    </row>
    <row r="20" spans="1:12" ht="45" customHeight="1" thickBot="1">
      <c r="A20" s="285"/>
      <c r="B20" s="297" t="s">
        <v>418</v>
      </c>
      <c r="C20" s="295">
        <v>66649476.274477094</v>
      </c>
      <c r="D20" s="295">
        <v>0</v>
      </c>
      <c r="E20" s="296">
        <v>37434625</v>
      </c>
      <c r="F20" s="296">
        <v>6618653.5051473463</v>
      </c>
      <c r="G20" s="295">
        <v>0</v>
      </c>
      <c r="H20" s="295">
        <v>2209763.1853117328</v>
      </c>
      <c r="I20" s="296">
        <v>97465447.769329742</v>
      </c>
      <c r="J20" s="295">
        <v>0</v>
      </c>
      <c r="K20" s="557" t="s">
        <v>419</v>
      </c>
      <c r="L20" s="558"/>
    </row>
    <row r="21" spans="1:12" ht="15" customHeight="1" outlineLevel="1">
      <c r="A21" s="285"/>
      <c r="B21" s="298" t="s">
        <v>420</v>
      </c>
      <c r="C21" s="198"/>
      <c r="D21" s="198"/>
      <c r="E21" s="198"/>
      <c r="F21" s="198"/>
      <c r="G21" s="198"/>
      <c r="H21" s="198"/>
      <c r="I21" s="299"/>
      <c r="J21" s="198"/>
    </row>
    <row r="22" spans="1:12" ht="15" customHeight="1" outlineLevel="1">
      <c r="A22" s="285"/>
      <c r="B22" s="298" t="s">
        <v>421</v>
      </c>
      <c r="C22" s="198"/>
      <c r="D22" s="198"/>
      <c r="E22" s="198"/>
      <c r="F22" s="198"/>
      <c r="G22" s="198"/>
      <c r="H22" s="198"/>
      <c r="I22" s="299"/>
      <c r="J22" s="198"/>
    </row>
    <row r="23" spans="1:12">
      <c r="A23" s="285"/>
      <c r="B23" s="300" t="s">
        <v>422</v>
      </c>
      <c r="C23" s="301">
        <v>66649476.274477094</v>
      </c>
      <c r="D23" s="301"/>
      <c r="E23" s="301">
        <v>37434625</v>
      </c>
      <c r="F23" s="302">
        <v>6618653.5051473463</v>
      </c>
      <c r="G23" s="301"/>
      <c r="H23" s="301">
        <v>2209763.1853117328</v>
      </c>
      <c r="I23" s="301">
        <v>97465447.769329742</v>
      </c>
      <c r="J23" s="198"/>
    </row>
    <row r="24" spans="1:12" ht="14.25" customHeight="1" outlineLevel="1">
      <c r="A24" s="285"/>
      <c r="B24" s="303" t="s">
        <v>423</v>
      </c>
      <c r="C24" s="198"/>
      <c r="D24" s="198"/>
      <c r="E24" s="198"/>
      <c r="F24" s="198"/>
      <c r="G24" s="198"/>
      <c r="H24" s="198"/>
      <c r="I24" s="299"/>
      <c r="J24" s="198"/>
    </row>
    <row r="25" spans="1:12" ht="24" customHeight="1" outlineLevel="1">
      <c r="A25" s="285"/>
      <c r="B25" s="303" t="s">
        <v>424</v>
      </c>
      <c r="C25" s="198"/>
      <c r="D25" s="198"/>
      <c r="E25" s="198"/>
      <c r="F25" s="198"/>
      <c r="G25" s="198"/>
      <c r="H25" s="198"/>
      <c r="I25" s="299"/>
      <c r="J25" s="198"/>
    </row>
    <row r="26" spans="1:12" ht="24" customHeight="1" outlineLevel="1">
      <c r="A26" s="285"/>
      <c r="B26" s="303" t="s">
        <v>425</v>
      </c>
      <c r="C26" s="198"/>
      <c r="D26" s="198"/>
      <c r="E26" s="198"/>
      <c r="F26" s="198"/>
      <c r="G26" s="198"/>
      <c r="H26" s="198"/>
      <c r="I26" s="299"/>
      <c r="J26" s="198"/>
    </row>
    <row r="27" spans="1:12" ht="15.75" customHeight="1" outlineLevel="1">
      <c r="A27" s="285"/>
      <c r="B27" s="304" t="s">
        <v>426</v>
      </c>
      <c r="C27" s="295">
        <v>0</v>
      </c>
      <c r="D27" s="295">
        <v>0</v>
      </c>
      <c r="E27" s="295">
        <v>0</v>
      </c>
      <c r="F27" s="295">
        <v>0</v>
      </c>
      <c r="G27" s="295">
        <v>0</v>
      </c>
      <c r="H27" s="295">
        <v>0</v>
      </c>
      <c r="I27" s="305">
        <v>0</v>
      </c>
      <c r="J27" s="295">
        <v>0</v>
      </c>
    </row>
    <row r="28" spans="1:12" ht="15" customHeight="1" outlineLevel="1">
      <c r="A28" s="285"/>
      <c r="B28" s="292" t="s">
        <v>420</v>
      </c>
      <c r="C28" s="198"/>
      <c r="D28" s="198"/>
      <c r="E28" s="198"/>
      <c r="F28" s="198"/>
      <c r="G28" s="198"/>
      <c r="H28" s="198"/>
      <c r="I28" s="299"/>
      <c r="J28" s="198"/>
    </row>
    <row r="29" spans="1:12" ht="15" customHeight="1" outlineLevel="1">
      <c r="A29" s="285"/>
      <c r="B29" s="292" t="s">
        <v>421</v>
      </c>
      <c r="C29" s="198"/>
      <c r="D29" s="198"/>
      <c r="E29" s="198"/>
      <c r="F29" s="198"/>
      <c r="G29" s="198"/>
      <c r="H29" s="198"/>
      <c r="I29" s="299"/>
      <c r="J29" s="198"/>
    </row>
    <row r="30" spans="1:12" ht="15" customHeight="1" outlineLevel="1">
      <c r="A30" s="285"/>
      <c r="B30" s="303" t="s">
        <v>422</v>
      </c>
      <c r="C30" s="198"/>
      <c r="D30" s="198"/>
      <c r="E30" s="198"/>
      <c r="F30" s="198"/>
      <c r="G30" s="198"/>
      <c r="H30" s="198"/>
      <c r="I30" s="299"/>
      <c r="J30" s="198"/>
    </row>
    <row r="31" spans="1:12" ht="15" customHeight="1" outlineLevel="1">
      <c r="A31" s="285"/>
      <c r="B31" s="303" t="s">
        <v>423</v>
      </c>
      <c r="C31" s="198"/>
      <c r="D31" s="198"/>
      <c r="E31" s="198"/>
      <c r="F31" s="198"/>
      <c r="G31" s="198"/>
      <c r="H31" s="198"/>
      <c r="I31" s="299"/>
      <c r="J31" s="198"/>
    </row>
    <row r="32" spans="1:12" ht="24" customHeight="1" outlineLevel="1">
      <c r="A32" s="285"/>
      <c r="B32" s="303" t="s">
        <v>424</v>
      </c>
      <c r="C32" s="198"/>
      <c r="D32" s="198"/>
      <c r="E32" s="198"/>
      <c r="F32" s="198"/>
      <c r="G32" s="198"/>
      <c r="H32" s="198"/>
      <c r="I32" s="299"/>
      <c r="J32" s="198"/>
    </row>
    <row r="33" spans="1:10" ht="24" customHeight="1" outlineLevel="1">
      <c r="A33" s="285"/>
      <c r="B33" s="303" t="s">
        <v>425</v>
      </c>
      <c r="C33" s="198"/>
      <c r="D33" s="198"/>
      <c r="E33" s="198"/>
      <c r="F33" s="198"/>
      <c r="G33" s="198"/>
      <c r="H33" s="198"/>
      <c r="I33" s="299"/>
      <c r="J33" s="198"/>
    </row>
    <row r="34" spans="1:10" ht="15.75" customHeight="1" outlineLevel="1">
      <c r="A34" s="285"/>
      <c r="B34" s="304" t="s">
        <v>427</v>
      </c>
      <c r="C34" s="306">
        <v>0</v>
      </c>
      <c r="D34" s="306">
        <v>0</v>
      </c>
      <c r="E34" s="306">
        <v>0</v>
      </c>
      <c r="F34" s="306">
        <v>0</v>
      </c>
      <c r="G34" s="306">
        <v>0</v>
      </c>
      <c r="H34" s="306">
        <v>0</v>
      </c>
      <c r="I34" s="307">
        <v>0</v>
      </c>
      <c r="J34" s="306">
        <v>0</v>
      </c>
    </row>
    <row r="35" spans="1:10" ht="15" customHeight="1" outlineLevel="1">
      <c r="A35" s="285"/>
      <c r="B35" s="292" t="s">
        <v>420</v>
      </c>
      <c r="C35" s="198"/>
      <c r="D35" s="198"/>
      <c r="E35" s="198"/>
      <c r="F35" s="198"/>
      <c r="G35" s="198"/>
      <c r="H35" s="198"/>
      <c r="I35" s="299"/>
      <c r="J35" s="198"/>
    </row>
    <row r="36" spans="1:10" ht="15" customHeight="1" outlineLevel="1">
      <c r="A36" s="285"/>
      <c r="B36" s="292" t="s">
        <v>421</v>
      </c>
      <c r="C36" s="198"/>
      <c r="D36" s="198"/>
      <c r="E36" s="198"/>
      <c r="F36" s="198"/>
      <c r="G36" s="198"/>
      <c r="H36" s="198"/>
      <c r="I36" s="299"/>
      <c r="J36" s="198"/>
    </row>
    <row r="37" spans="1:10" ht="15" customHeight="1" outlineLevel="1">
      <c r="A37" s="285"/>
      <c r="B37" s="303" t="s">
        <v>422</v>
      </c>
      <c r="C37" s="198"/>
      <c r="D37" s="198"/>
      <c r="E37" s="198"/>
      <c r="F37" s="198"/>
      <c r="G37" s="198"/>
      <c r="H37" s="198"/>
      <c r="I37" s="299"/>
      <c r="J37" s="198"/>
    </row>
    <row r="38" spans="1:10" ht="15" customHeight="1" outlineLevel="1">
      <c r="A38" s="285"/>
      <c r="B38" s="303" t="s">
        <v>423</v>
      </c>
      <c r="C38" s="198"/>
      <c r="D38" s="198"/>
      <c r="E38" s="198"/>
      <c r="F38" s="198"/>
      <c r="G38" s="198"/>
      <c r="H38" s="198"/>
      <c r="I38" s="299"/>
      <c r="J38" s="198"/>
    </row>
    <row r="39" spans="1:10" ht="24" customHeight="1" outlineLevel="1">
      <c r="A39" s="285"/>
      <c r="B39" s="303" t="s">
        <v>424</v>
      </c>
      <c r="C39" s="198"/>
      <c r="D39" s="198"/>
      <c r="E39" s="198"/>
      <c r="F39" s="198"/>
      <c r="G39" s="198"/>
      <c r="H39" s="198"/>
      <c r="I39" s="299"/>
      <c r="J39" s="198"/>
    </row>
    <row r="40" spans="1:10" ht="24" customHeight="1" outlineLevel="1">
      <c r="A40" s="285"/>
      <c r="B40" s="303" t="s">
        <v>425</v>
      </c>
      <c r="C40" s="198"/>
      <c r="D40" s="198"/>
      <c r="E40" s="198"/>
      <c r="F40" s="198"/>
      <c r="G40" s="198"/>
      <c r="H40" s="198"/>
      <c r="I40" s="299"/>
      <c r="J40" s="198"/>
    </row>
    <row r="41" spans="1:10" ht="15.75" customHeight="1" outlineLevel="1">
      <c r="A41" s="285"/>
      <c r="B41" s="308" t="s">
        <v>428</v>
      </c>
      <c r="C41" s="295">
        <v>0</v>
      </c>
      <c r="D41" s="295">
        <v>0</v>
      </c>
      <c r="E41" s="295">
        <v>0</v>
      </c>
      <c r="F41" s="295">
        <v>0</v>
      </c>
      <c r="G41" s="295">
        <v>0</v>
      </c>
      <c r="H41" s="295">
        <v>0</v>
      </c>
      <c r="I41" s="305">
        <v>0</v>
      </c>
      <c r="J41" s="295">
        <v>0</v>
      </c>
    </row>
    <row r="42" spans="1:10" ht="15.75" customHeight="1" outlineLevel="1">
      <c r="A42" s="285"/>
      <c r="B42" s="308" t="s">
        <v>429</v>
      </c>
      <c r="C42" s="295">
        <v>0</v>
      </c>
      <c r="D42" s="295">
        <v>0</v>
      </c>
      <c r="E42" s="295">
        <v>0</v>
      </c>
      <c r="F42" s="295">
        <v>0</v>
      </c>
      <c r="G42" s="295">
        <v>0</v>
      </c>
      <c r="H42" s="295">
        <v>0</v>
      </c>
      <c r="I42" s="305">
        <v>0</v>
      </c>
      <c r="J42" s="295">
        <v>0</v>
      </c>
    </row>
    <row r="43" spans="1:10" ht="15" customHeight="1" outlineLevel="1">
      <c r="A43" s="285"/>
      <c r="B43" s="303" t="s">
        <v>430</v>
      </c>
      <c r="C43" s="198"/>
      <c r="D43" s="198"/>
      <c r="E43" s="198"/>
      <c r="F43" s="198"/>
      <c r="G43" s="198"/>
      <c r="H43" s="198"/>
      <c r="I43" s="299"/>
      <c r="J43" s="198"/>
    </row>
    <row r="44" spans="1:10" ht="15" customHeight="1" outlineLevel="1">
      <c r="A44" s="285"/>
      <c r="B44" s="303" t="s">
        <v>431</v>
      </c>
      <c r="C44" s="198"/>
      <c r="D44" s="198"/>
      <c r="E44" s="198"/>
      <c r="F44" s="198"/>
      <c r="G44" s="198"/>
      <c r="H44" s="198"/>
      <c r="I44" s="299"/>
      <c r="J44" s="198"/>
    </row>
    <row r="45" spans="1:10" ht="15" customHeight="1" outlineLevel="1">
      <c r="A45" s="285"/>
      <c r="B45" s="303" t="s">
        <v>432</v>
      </c>
      <c r="C45" s="198"/>
      <c r="D45" s="198"/>
      <c r="E45" s="198"/>
      <c r="F45" s="198"/>
      <c r="G45" s="198"/>
      <c r="H45" s="198"/>
      <c r="I45" s="299"/>
      <c r="J45" s="198"/>
    </row>
    <row r="46" spans="1:10" ht="15.75" customHeight="1" outlineLevel="1">
      <c r="A46" s="285"/>
      <c r="B46" s="309" t="s">
        <v>433</v>
      </c>
      <c r="C46" s="310">
        <v>0</v>
      </c>
      <c r="D46" s="310">
        <v>0</v>
      </c>
      <c r="E46" s="310">
        <v>0</v>
      </c>
      <c r="F46" s="310">
        <v>0</v>
      </c>
      <c r="G46" s="310">
        <v>0</v>
      </c>
      <c r="H46" s="310">
        <v>0</v>
      </c>
      <c r="I46" s="311">
        <v>0</v>
      </c>
      <c r="J46" s="310">
        <v>0</v>
      </c>
    </row>
    <row r="47" spans="1:10" ht="15" customHeight="1" outlineLevel="1">
      <c r="A47" s="285"/>
      <c r="B47" s="303" t="s">
        <v>434</v>
      </c>
      <c r="C47" s="198"/>
      <c r="D47" s="198"/>
      <c r="E47" s="198"/>
      <c r="F47" s="198"/>
      <c r="G47" s="198"/>
      <c r="H47" s="198"/>
      <c r="I47" s="299"/>
      <c r="J47" s="198"/>
    </row>
    <row r="48" spans="1:10" ht="15" customHeight="1" outlineLevel="1">
      <c r="A48" s="285"/>
      <c r="B48" s="303" t="s">
        <v>435</v>
      </c>
      <c r="C48" s="198"/>
      <c r="D48" s="198"/>
      <c r="E48" s="198"/>
      <c r="F48" s="198"/>
      <c r="G48" s="198"/>
      <c r="H48" s="198"/>
      <c r="I48" s="299"/>
      <c r="J48" s="198"/>
    </row>
    <row r="49" spans="1:10" ht="15" customHeight="1" outlineLevel="1">
      <c r="A49" s="285"/>
      <c r="B49" s="303" t="s">
        <v>436</v>
      </c>
      <c r="C49" s="198"/>
      <c r="D49" s="198"/>
      <c r="E49" s="198"/>
      <c r="F49" s="198"/>
      <c r="G49" s="198"/>
      <c r="H49" s="198"/>
      <c r="I49" s="299"/>
      <c r="J49" s="198"/>
    </row>
    <row r="50" spans="1:10" ht="15" customHeight="1" outlineLevel="1">
      <c r="A50" s="285"/>
      <c r="B50" s="303" t="s">
        <v>437</v>
      </c>
      <c r="C50" s="198"/>
      <c r="D50" s="198"/>
      <c r="E50" s="198"/>
      <c r="F50" s="198"/>
      <c r="G50" s="198"/>
      <c r="H50" s="198"/>
      <c r="I50" s="299"/>
      <c r="J50" s="198"/>
    </row>
    <row r="51" spans="1:10" ht="15" customHeight="1" outlineLevel="1">
      <c r="A51" s="285"/>
      <c r="B51" s="303" t="s">
        <v>438</v>
      </c>
      <c r="C51" s="198"/>
      <c r="D51" s="198"/>
      <c r="E51" s="198"/>
      <c r="F51" s="198"/>
      <c r="G51" s="198"/>
      <c r="H51" s="198"/>
      <c r="I51" s="299"/>
      <c r="J51" s="198"/>
    </row>
    <row r="52" spans="1:10" ht="15.75" customHeight="1" outlineLevel="1">
      <c r="A52" s="285"/>
      <c r="B52" s="312" t="s">
        <v>439</v>
      </c>
      <c r="C52" s="306">
        <v>0</v>
      </c>
      <c r="D52" s="306">
        <v>0</v>
      </c>
      <c r="E52" s="306">
        <v>0</v>
      </c>
      <c r="F52" s="306">
        <v>0</v>
      </c>
      <c r="G52" s="306">
        <v>0</v>
      </c>
      <c r="H52" s="306">
        <v>0</v>
      </c>
      <c r="I52" s="307">
        <v>0</v>
      </c>
      <c r="J52" s="306">
        <v>0</v>
      </c>
    </row>
    <row r="53" spans="1:10" ht="15" customHeight="1" outlineLevel="1">
      <c r="A53" s="285"/>
      <c r="B53" s="303" t="s">
        <v>440</v>
      </c>
      <c r="C53" s="198"/>
      <c r="D53" s="198"/>
      <c r="E53" s="198"/>
      <c r="F53" s="198"/>
      <c r="G53" s="198"/>
      <c r="H53" s="198"/>
      <c r="I53" s="299">
        <v>0</v>
      </c>
      <c r="J53" s="198"/>
    </row>
    <row r="54" spans="1:10" ht="15" customHeight="1" outlineLevel="1">
      <c r="A54" s="285"/>
      <c r="B54" s="303" t="s">
        <v>441</v>
      </c>
      <c r="C54" s="198"/>
      <c r="D54" s="198"/>
      <c r="E54" s="198"/>
      <c r="F54" s="198"/>
      <c r="G54" s="198"/>
      <c r="H54" s="198"/>
      <c r="I54" s="299"/>
      <c r="J54" s="198"/>
    </row>
    <row r="55" spans="1:10" ht="15" customHeight="1" outlineLevel="1">
      <c r="A55" s="285"/>
      <c r="B55" s="303" t="s">
        <v>442</v>
      </c>
      <c r="C55" s="198"/>
      <c r="D55" s="198"/>
      <c r="E55" s="198"/>
      <c r="F55" s="198"/>
      <c r="G55" s="198"/>
      <c r="H55" s="198"/>
      <c r="I55" s="299"/>
      <c r="J55" s="198"/>
    </row>
    <row r="56" spans="1:10" ht="15" customHeight="1" outlineLevel="1">
      <c r="A56" s="285"/>
      <c r="B56" s="303" t="s">
        <v>443</v>
      </c>
      <c r="C56" s="198"/>
      <c r="D56" s="198"/>
      <c r="E56" s="198"/>
      <c r="F56" s="198"/>
      <c r="G56" s="198"/>
      <c r="H56" s="198"/>
      <c r="I56" s="299"/>
      <c r="J56" s="198"/>
    </row>
    <row r="57" spans="1:10" ht="15" customHeight="1" outlineLevel="1">
      <c r="A57" s="285"/>
      <c r="B57" s="313" t="s">
        <v>444</v>
      </c>
      <c r="C57" s="314"/>
      <c r="D57" s="314"/>
      <c r="E57" s="314"/>
      <c r="F57" s="314"/>
      <c r="G57" s="314"/>
      <c r="H57" s="314"/>
      <c r="I57" s="315"/>
      <c r="J57" s="314"/>
    </row>
    <row r="58" spans="1:10" ht="15" customHeight="1" outlineLevel="1">
      <c r="A58" s="285"/>
      <c r="B58" s="313"/>
      <c r="C58" s="314"/>
      <c r="D58" s="314"/>
      <c r="E58" s="314"/>
      <c r="F58" s="314"/>
      <c r="G58" s="314"/>
      <c r="H58" s="314"/>
      <c r="I58" s="315"/>
      <c r="J58" s="314"/>
    </row>
    <row r="59" spans="1:10" ht="15.75" thickBot="1">
      <c r="A59" s="285"/>
      <c r="B59" s="316" t="s">
        <v>288</v>
      </c>
      <c r="C59" s="317">
        <v>66649476.274477094</v>
      </c>
      <c r="D59" s="317">
        <v>0</v>
      </c>
      <c r="E59" s="318">
        <v>37434625</v>
      </c>
      <c r="F59" s="318">
        <v>6618653.5051473463</v>
      </c>
      <c r="G59" s="317">
        <v>0</v>
      </c>
      <c r="H59" s="317">
        <v>2209763.1853117328</v>
      </c>
      <c r="I59" s="318">
        <v>97465447.769329742</v>
      </c>
      <c r="J59" s="317">
        <v>0</v>
      </c>
    </row>
    <row r="60" spans="1:10" ht="15.75" thickBot="1">
      <c r="A60" s="285"/>
    </row>
    <row r="61" spans="1:10">
      <c r="B61" s="319" t="s">
        <v>445</v>
      </c>
      <c r="C61" s="320"/>
      <c r="D61" s="320"/>
      <c r="E61" s="320"/>
      <c r="F61" s="320"/>
      <c r="G61" s="320"/>
      <c r="H61" s="320"/>
      <c r="I61" s="320"/>
      <c r="J61" s="321"/>
    </row>
    <row r="62" spans="1:10">
      <c r="B62" s="322" t="s">
        <v>446</v>
      </c>
      <c r="C62" s="323"/>
      <c r="D62" s="323"/>
      <c r="E62" s="323"/>
      <c r="F62" s="323"/>
      <c r="G62" s="323"/>
      <c r="H62" s="323"/>
      <c r="I62" s="324"/>
      <c r="J62" s="325"/>
    </row>
    <row r="63" spans="1:10">
      <c r="B63" s="322" t="s">
        <v>447</v>
      </c>
      <c r="C63" s="323"/>
      <c r="D63" s="323"/>
      <c r="E63" s="323"/>
      <c r="F63" s="323"/>
      <c r="G63" s="323"/>
      <c r="H63" s="323"/>
      <c r="I63" s="324"/>
      <c r="J63" s="325"/>
    </row>
    <row r="64" spans="1:10" ht="15.75" thickBot="1">
      <c r="B64" s="326" t="s">
        <v>448</v>
      </c>
      <c r="C64" s="327"/>
      <c r="D64" s="327"/>
      <c r="E64" s="327"/>
      <c r="F64" s="327"/>
      <c r="G64" s="327"/>
      <c r="H64" s="327"/>
      <c r="I64" s="328"/>
      <c r="J64" s="329"/>
    </row>
  </sheetData>
  <mergeCells count="21">
    <mergeCell ref="K20:L20"/>
    <mergeCell ref="K10:L10"/>
    <mergeCell ref="C11:C12"/>
    <mergeCell ref="D11:D12"/>
    <mergeCell ref="E11:E12"/>
    <mergeCell ref="F11:G11"/>
    <mergeCell ref="H11:H12"/>
    <mergeCell ref="I11:I12"/>
    <mergeCell ref="J11:J12"/>
    <mergeCell ref="B8:H8"/>
    <mergeCell ref="I8:J8"/>
    <mergeCell ref="B10:B12"/>
    <mergeCell ref="C10:D10"/>
    <mergeCell ref="E10:H10"/>
    <mergeCell ref="I10:J10"/>
    <mergeCell ref="B7:J7"/>
    <mergeCell ref="B2:J2"/>
    <mergeCell ref="B3:I3"/>
    <mergeCell ref="B4:I4"/>
    <mergeCell ref="B5:J5"/>
    <mergeCell ref="B6:J6"/>
  </mergeCells>
  <printOptions horizontalCentered="1"/>
  <pageMargins left="0" right="0" top="1.0236220472440944" bottom="0.55118110236220474" header="0.31496062992125984" footer="0.31496062992125984"/>
  <pageSetup paperSize="9" scale="36" orientation="landscape" r:id="rId1"/>
  <colBreaks count="1" manualBreakCount="1">
    <brk id="10" max="6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13</vt:i4>
      </vt:variant>
    </vt:vector>
  </HeadingPairs>
  <TitlesOfParts>
    <vt:vector size="24" baseType="lpstr">
      <vt:lpstr>1.-2. Balance </vt:lpstr>
      <vt:lpstr>3. P y G PRESENTACION</vt:lpstr>
      <vt:lpstr>4. Flujos de Tesorería</vt:lpstr>
      <vt:lpstr>5. Anexo inversiones</vt:lpstr>
      <vt:lpstr>6. Actuación, inversiones y Fin</vt:lpstr>
      <vt:lpstr>7. Indicadores</vt:lpstr>
      <vt:lpstr>8. Financiación de actividades</vt:lpstr>
      <vt:lpstr>9.  Memoria</vt:lpstr>
      <vt:lpstr>12.- estado deuda</vt:lpstr>
      <vt:lpstr>13.subvenc.</vt:lpstr>
      <vt:lpstr>14. plantillas y retrib.</vt:lpstr>
      <vt:lpstr>'1.-2. Balance '!Área_de_impresión</vt:lpstr>
      <vt:lpstr>'12.- estado deuda'!Área_de_impresión</vt:lpstr>
      <vt:lpstr>'13.subvenc.'!Área_de_impresión</vt:lpstr>
      <vt:lpstr>'14. plantillas y retrib.'!Área_de_impresión</vt:lpstr>
      <vt:lpstr>'3. P y G PRESENTACION'!Área_de_impresión</vt:lpstr>
      <vt:lpstr>'4. Flujos de Tesorería'!Área_de_impresión</vt:lpstr>
      <vt:lpstr>'5. Anexo inversiones'!Área_de_impresión</vt:lpstr>
      <vt:lpstr>'6. Actuación, inversiones y Fin'!Área_de_impresión</vt:lpstr>
      <vt:lpstr>'7. Indicadores'!Área_de_impresión</vt:lpstr>
      <vt:lpstr>'8. Financiación de actividades'!Área_de_impresión</vt:lpstr>
      <vt:lpstr>'9.  Memoria'!Área_de_impresión</vt:lpstr>
      <vt:lpstr>'12.- estado deuda'!Títulos_a_imprimir</vt:lpstr>
      <vt:lpstr>'3. P y G PRESENTACION'!Títulos_a_imprimir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angel.placeres</dc:creator>
  <cp:lastModifiedBy>german.vega</cp:lastModifiedBy>
  <dcterms:created xsi:type="dcterms:W3CDTF">2024-07-10T09:11:26Z</dcterms:created>
  <dcterms:modified xsi:type="dcterms:W3CDTF">2024-07-10T09:54:30Z</dcterms:modified>
</cp:coreProperties>
</file>