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20" windowWidth="29040" windowHeight="15840"/>
  </bookViews>
  <sheets>
    <sheet name="2024" sheetId="7" r:id="rId1"/>
    <sheet name="2023" sheetId="6" r:id="rId2"/>
    <sheet name="2022" sheetId="5" r:id="rId3"/>
    <sheet name="2021" sheetId="4" r:id="rId4"/>
    <sheet name="2020" sheetId="2" r:id="rId5"/>
    <sheet name="2019" sheetId="1" r:id="rId6"/>
  </sheets>
  <definedNames>
    <definedName name="_xlnm._FilterDatabase" localSheetId="5" hidden="1">'2019'!$A$2:$I$18</definedName>
    <definedName name="_xlnm._FilterDatabase" localSheetId="4" hidden="1">'2020'!$A$2:$I$22</definedName>
    <definedName name="_xlnm._FilterDatabase" localSheetId="2" hidden="1">'2022'!$A$2:$I$31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6"/>
  <c r="E12"/>
  <c r="E63" i="4" l="1"/>
  <c r="F62" s="1"/>
  <c r="E58"/>
  <c r="F58" s="1"/>
  <c r="E52"/>
  <c r="F52" s="1"/>
  <c r="F51"/>
  <c r="F50"/>
  <c r="E45"/>
  <c r="F45" s="1"/>
  <c r="E35"/>
  <c r="E34"/>
  <c r="E33"/>
  <c r="E48" i="2"/>
  <c r="F47" s="1"/>
  <c r="F55"/>
  <c r="E55"/>
  <c r="F54" s="1"/>
  <c r="E39"/>
  <c r="F38" s="1"/>
  <c r="E31"/>
  <c r="F30" s="1"/>
  <c r="F43" i="4" l="1"/>
  <c r="F44"/>
  <c r="F41"/>
  <c r="F37" i="2"/>
  <c r="F45"/>
  <c r="F39"/>
  <c r="F48"/>
  <c r="F42" i="4"/>
  <c r="F46" i="2"/>
  <c r="F63" i="4"/>
  <c r="E37"/>
  <c r="F35" s="1"/>
  <c r="F57"/>
  <c r="F31" i="2"/>
  <c r="F28"/>
  <c r="F29"/>
  <c r="E42" i="1"/>
  <c r="E33"/>
  <c r="F24"/>
  <c r="F25"/>
  <c r="F26"/>
  <c r="F27"/>
  <c r="F36" i="4" l="1"/>
  <c r="F37"/>
  <c r="F34"/>
  <c r="F33"/>
  <c r="F41" i="1"/>
  <c r="F40"/>
  <c r="F39"/>
  <c r="F42"/>
  <c r="F32"/>
  <c r="F33"/>
</calcChain>
</file>

<file path=xl/sharedStrings.xml><?xml version="1.0" encoding="utf-8"?>
<sst xmlns="http://schemas.openxmlformats.org/spreadsheetml/2006/main" count="912" uniqueCount="440">
  <si>
    <t>Expediente</t>
  </si>
  <si>
    <t>Contrato</t>
  </si>
  <si>
    <t>Objeto</t>
  </si>
  <si>
    <t>Importe
licitación</t>
  </si>
  <si>
    <t>Importe
adjudicación</t>
  </si>
  <si>
    <t>Fecha</t>
  </si>
  <si>
    <t>Plazo de 
ejecución</t>
  </si>
  <si>
    <t>CA16/19</t>
  </si>
  <si>
    <t>Servicio</t>
  </si>
  <si>
    <t>Servicios de grandes reparaciones, por lotes, 
de 159 vehículos de Guaguas Municipales S.A</t>
  </si>
  <si>
    <t>2 Años</t>
  </si>
  <si>
    <t>CA7/20</t>
  </si>
  <si>
    <t>Servicios de asesoramiento laboral de la entidad Guaguas Municipales, S.A.</t>
  </si>
  <si>
    <t>Muro 1 Abogados, S.L.P</t>
  </si>
  <si>
    <t>3 Años</t>
  </si>
  <si>
    <t>Servicios</t>
  </si>
  <si>
    <t>Suministro</t>
  </si>
  <si>
    <t>1 Año</t>
  </si>
  <si>
    <t>CA13/20</t>
  </si>
  <si>
    <t>Instalaciones y Mantenimiento de EE.SS. Vecamar S.L.</t>
  </si>
  <si>
    <t>Suministro e instalación de un depósito de urea para la flota de vehículos de 
Guaguas Municipales, S.A.</t>
  </si>
  <si>
    <t>Plazo de entrega 
y montaje: 42 días</t>
  </si>
  <si>
    <t>Capmar Sistemas de Información</t>
  </si>
  <si>
    <t>NEG1/21</t>
  </si>
  <si>
    <t>Contratación del patrocinio publicitario con el C.V Guaguas</t>
  </si>
  <si>
    <t>Club Deportivo Voleibol Guaguas</t>
  </si>
  <si>
    <t>CA6/18</t>
  </si>
  <si>
    <t>Servicios de vigilancia, control y protección de las dependencias y eventos especiales de Guaguas Municipales, S.A.</t>
  </si>
  <si>
    <t>Securitas Seguridad España, S.A.</t>
  </si>
  <si>
    <t>27 Meses</t>
  </si>
  <si>
    <t>CNCP11/18</t>
  </si>
  <si>
    <t>Cobertura con aseguradora de los riesgos derivados del uso y circulación de los vehículos a motor de la flota de Guaguas Municipales, S.A. y del seguro obligatorio de viajeros</t>
  </si>
  <si>
    <t>Fiatc Mutua de Seguros y Reaseguros</t>
  </si>
  <si>
    <t>CA9/18</t>
  </si>
  <si>
    <t>Servicios consistentes en la elaboración y contratación del Plan de Medios de televisión de la campaña de comunicación y difusión del proyecto estratégico denominado MetroGuagua de la línea de alta capacidad</t>
  </si>
  <si>
    <t>Oportunidades Canarias, S.L.</t>
  </si>
  <si>
    <t>3 Meses</t>
  </si>
  <si>
    <t>CA12/18</t>
  </si>
  <si>
    <t>Suministro de una guagua o autobús eléctrico y de los servicios de mantenimiento y reparación del mismo</t>
  </si>
  <si>
    <t>Irizar S. Coop, S.L.</t>
  </si>
  <si>
    <t>Suministro: 91 días
Mantenimiento: 5 años</t>
  </si>
  <si>
    <t>CA13/18</t>
  </si>
  <si>
    <t>La realización de un proyecto de comunicación y difusión de la línea de alta capacidad de Guaguas Municipales, S.A. la MetroGuagua en los barrios o distritos de la Ciudad</t>
  </si>
  <si>
    <t>Chukumi Studio, S.L.</t>
  </si>
  <si>
    <t>6 Meses</t>
  </si>
  <si>
    <t>CA1/19</t>
  </si>
  <si>
    <t>Servicio de mantenimiento preventivo y reparación de aire acondicionado, puertas y rampas, por lotes de 132 vehículos</t>
  </si>
  <si>
    <t>Lote 1: Insular Carrocera, S.A.
Lote 2 y 3: Juan Antonio Rivera, S.L.</t>
  </si>
  <si>
    <t>12 Meses</t>
  </si>
  <si>
    <t>CA2/19</t>
  </si>
  <si>
    <t>Servicio de reparación de chapa y pintura por, lotes, de 228 vehículos</t>
  </si>
  <si>
    <t>Licitación por precios unitarios según reparación</t>
  </si>
  <si>
    <t>Lotes1, 2 y 8: Reparaciones Jinámar
Lotes 3 al 5: Insular Carrocera, S.A.
Lotes 6 y 7: Taller Los Ríos, S.L.
Lote 6 y 7: ICASA</t>
  </si>
  <si>
    <t>04/11/2019
20/10/19</t>
  </si>
  <si>
    <t>CA4/19</t>
  </si>
  <si>
    <t>Suministro y mantenimiento integral de neumáticos para la flota de vehículos</t>
  </si>
  <si>
    <t>El paso 2000 Technology, S.L.U.</t>
  </si>
  <si>
    <t>CA5/19</t>
  </si>
  <si>
    <t>Servicios de delegado de protección de datos</t>
  </si>
  <si>
    <t>Ricardo Martín Suárez</t>
  </si>
  <si>
    <t>CA6/19</t>
  </si>
  <si>
    <t>Servicios de asistencia técnica para la realización de los trabajos de calidad percibida por los clientes</t>
  </si>
  <si>
    <t>Gfk Emer Ad Hoc Research, S.L.</t>
  </si>
  <si>
    <t>CA8/19</t>
  </si>
  <si>
    <t>Servicios de auditoría de las cuentas anuales,                  verificación del estado de información no financiera y verificación y emisión del informe de cumplimiento del contrato programa</t>
  </si>
  <si>
    <t>Grupo de Auditores Públicos, S.A.P.</t>
  </si>
  <si>
    <t>Servicio de implantación, mantenimiento y soporte técnico de una plataforma electrónica para los operadores de transporte públicos- Titsa y Guaguas Municipales, S.A.</t>
  </si>
  <si>
    <t>Vortal Connecting Business, S.A.</t>
  </si>
  <si>
    <t>26 Meses</t>
  </si>
  <si>
    <t>NEG1/19</t>
  </si>
  <si>
    <t>Servicios de soporte y mantenimiento del sistema de control de la producción al transporte de viajeros asociado al software embarcado de gestión y  control de la explotación</t>
  </si>
  <si>
    <t>Desarrollos y sistemas informáticos canarias, S.L.</t>
  </si>
  <si>
    <t>4 Años</t>
  </si>
  <si>
    <t>NEG2/19</t>
  </si>
  <si>
    <t>Servicios de actualización y ampliación del sistema de control de la producción al transporte de viajeros</t>
  </si>
  <si>
    <t>4 Meses</t>
  </si>
  <si>
    <t>NEG3/19</t>
  </si>
  <si>
    <t>Servicio de desarrollo del sistema de planificación de recursos empresariales OpenBravo implantado en Guaguas Municipales, S.A.</t>
  </si>
  <si>
    <t>Qualitic Soluciones Socioeconómicas y Tecnológicas, S.L.</t>
  </si>
  <si>
    <t>NEG4/19</t>
  </si>
  <si>
    <t>Servicio de ampliación y mejora del asistente de movilidad virtual desarrollado para Guaguas Municipales, S.A.</t>
  </si>
  <si>
    <t>Nology Studio, S.L.U.</t>
  </si>
  <si>
    <t>CA3/19</t>
  </si>
  <si>
    <t>Obras</t>
  </si>
  <si>
    <t>Actuaciones en edifico de cocheras de Guaguas Municipales, S.A.</t>
  </si>
  <si>
    <t>UTE DEICAN-TECOPSA OPC</t>
  </si>
  <si>
    <t>11 Meses</t>
  </si>
  <si>
    <t>CA7/19</t>
  </si>
  <si>
    <t>Suministro, por lotes, de la uniformidad del personal de la entidad</t>
  </si>
  <si>
    <t>CA9/19</t>
  </si>
  <si>
    <t>Servicios de desarrollo de la plataforma de aplicaciones del departamento de planificación</t>
  </si>
  <si>
    <t>Centro Canario de Tratamientos de Información, S.L.</t>
  </si>
  <si>
    <t>CA11/19</t>
  </si>
  <si>
    <t>Servicio de limpieza de la flota de vehículos, así como de las instalaciones, edificios y equipamientos fijos adscritos a la institución</t>
  </si>
  <si>
    <t>Ascan Servicios Urbanos, S.L.</t>
  </si>
  <si>
    <t>Lote 1: El Corte Inglés Empresas
Lote 2: Iturri, S.A.
Lote 3: Desierto</t>
  </si>
  <si>
    <t>CA10/19 – 
TU 11/092</t>
  </si>
  <si>
    <t>CA12/19</t>
  </si>
  <si>
    <t>Suministro de veinticuatro autobuses de doce metros para la prestación del servicio público de transporte de viajeros</t>
  </si>
  <si>
    <t>Man Vehículos Industriales Importador Canarias, S.L.U.</t>
  </si>
  <si>
    <t>Suministro: 9 Meses
Mantenimiento: 5 Años</t>
  </si>
  <si>
    <t>CA13/19</t>
  </si>
  <si>
    <t>Suministro de quince autobuses de dieciocho metros para la prestación del servicio público de transporte de viajeros</t>
  </si>
  <si>
    <t>CA14/19</t>
  </si>
  <si>
    <t>Suministro de diez autobuses híbridos de doce metros para la prestación del servicio de transporte de viajeros</t>
  </si>
  <si>
    <t>KL Buses, S.L.</t>
  </si>
  <si>
    <t>Suministro: 9 Meses
Mantenimiento: 7 Años</t>
  </si>
  <si>
    <t>CA15/19</t>
  </si>
  <si>
    <t>Suministro de ocho autobuses de diez metros para la prestación del servicio de 
transporte de viajeros</t>
  </si>
  <si>
    <t>Iveco España, S.L.</t>
  </si>
  <si>
    <t>Suministro: 9 meses
Mantenimiento: 5 Años</t>
  </si>
  <si>
    <t>CA17/19</t>
  </si>
  <si>
    <t>Servicios de mantenimiento integral de 63 puntos de información al viajero</t>
  </si>
  <si>
    <t>NEG5/19</t>
  </si>
  <si>
    <t>Suministro y servicio de actualización del sistema de ayuda a la explotación (SAE) DE Guaguas Municipales, S.A.</t>
  </si>
  <si>
    <t>Grupo Mecánica del Vuelo Sistemas, S.A.U.</t>
  </si>
  <si>
    <t>5 Meses</t>
  </si>
  <si>
    <t>CA3/20</t>
  </si>
  <si>
    <t xml:space="preserve">Servicio de asistencia técnica para la realización de la encuesta domiciliaria de Movilidad (en día laborable) de 2020 en la ciudad de Las Palmas de Gran Canaria </t>
  </si>
  <si>
    <t>Opinometre, S.L.</t>
  </si>
  <si>
    <t>1 Mes</t>
  </si>
  <si>
    <t>CA4/20</t>
  </si>
  <si>
    <t>Servicio de soporte funcional del sistema de planificación de recursos empresariales (ERP) implantado Guaguas Municipales, S.A.</t>
  </si>
  <si>
    <t>Futit Services, S.L.</t>
  </si>
  <si>
    <t>CA5/20</t>
  </si>
  <si>
    <t>Servicios de alojamiento gestionado para los sistemas de gestión de personal (nóminas), financiero y de producción</t>
  </si>
  <si>
    <t>UTE DESIC-IDECNET</t>
  </si>
  <si>
    <t>CA8/20</t>
  </si>
  <si>
    <t>Suministro de agua mineral de la sede central y terminales de autobuses de Guaguas Municipales, S.A.</t>
  </si>
  <si>
    <t>0,22€/litro</t>
  </si>
  <si>
    <t>Aguacana, S.A.</t>
  </si>
  <si>
    <t>CA9/20</t>
  </si>
  <si>
    <t>Póliza de todo riesgo de daños materiales de Guaguas Municipales, S.A.</t>
  </si>
  <si>
    <t>Generali España SA de Seguros y Reaseguros</t>
  </si>
  <si>
    <t>Lotes 1, 2, 3 y 8 Grupo de Recambios Roque Nublo, S.L.
Lotes 4,5,6 y9 Taller Los Ríos. Lotes 7, 12 y 13: MAN
Lotes 10 y 11: Desiertos</t>
  </si>
  <si>
    <t>Tipo</t>
  </si>
  <si>
    <t>Abierto varios criterios</t>
  </si>
  <si>
    <t>Negociado sin publicidad</t>
  </si>
  <si>
    <t>Abierto simplificado</t>
  </si>
  <si>
    <t>Abierto</t>
  </si>
  <si>
    <t>Abierto simplificado sumario</t>
  </si>
  <si>
    <t>Total</t>
  </si>
  <si>
    <t>Importe acumulado</t>
  </si>
  <si>
    <t>Procedimiento</t>
  </si>
  <si>
    <t>Porcentaje sobre 
el total acumulado</t>
  </si>
  <si>
    <t>Suministros</t>
  </si>
  <si>
    <t>Abierto Simplificado</t>
  </si>
  <si>
    <t xml:space="preserve">Abierto </t>
  </si>
  <si>
    <t>3 años</t>
  </si>
  <si>
    <t>Mixto</t>
  </si>
  <si>
    <t>2 años</t>
  </si>
  <si>
    <t>Capross 2004, S.L.</t>
  </si>
  <si>
    <t>Acuerdo Marco</t>
  </si>
  <si>
    <t>Mixtos</t>
  </si>
  <si>
    <t>Contratos Totales</t>
  </si>
  <si>
    <t>CA 15-21</t>
  </si>
  <si>
    <t xml:space="preserve"> Servicios de venta, recarga y distribución de títulos de transporte para Guaguas Municipales, S.A.</t>
  </si>
  <si>
    <t>Disashop, S.L.</t>
  </si>
  <si>
    <t>Servicio de mantenimiento preventivo y reparación por lotes, de 46 vehículos de Guaguas Municipales, S.A.</t>
  </si>
  <si>
    <t>CA 12-21</t>
  </si>
  <si>
    <t>Lote 1: Grupo de Recambios Roque Nublo, S.L.            Lote 2: Grupo de Recambios Roque Nublo, S.L.          Lote 4: Grupo de Recambios Roque Nublo, S.L.</t>
  </si>
  <si>
    <t>1 año</t>
  </si>
  <si>
    <t>CA 18-21</t>
  </si>
  <si>
    <t>Suministro de equipos multifuncionales y equipos de impresión monocromo mediante arrendamiento en modalidad de renting con opción a compra para Guaguas Municipales S.A</t>
  </si>
  <si>
    <t xml:space="preserve">Contrato mixto de diseño, suministro-fabricación, instalación y mantenimiento de marquesinas para el sistema de transporte público colectivo MetroGuagua </t>
  </si>
  <si>
    <t>CA 4-21</t>
  </si>
  <si>
    <t>Capmar Sistemas de Información, S.L.</t>
  </si>
  <si>
    <t>5 años</t>
  </si>
  <si>
    <t>CA 19-21</t>
  </si>
  <si>
    <t>Contrato mixto de implantación, mantenimiento y soporte técnico de un software de gestión integral de la prevención de riesgos laborales para Guaguas Municipales S.A</t>
  </si>
  <si>
    <t>Nedatec Consulting, S.L.</t>
  </si>
  <si>
    <t>CA 1-22</t>
  </si>
  <si>
    <t>Servicios para la instalación de cableado eléctrico y de red, así como la instalación de una chapa metálica que sirva de soporte para el equipamiento de red embarcado de las unidades de transporte de Guaguas Municipales, S.L.</t>
  </si>
  <si>
    <t>Telycan, S.L.</t>
  </si>
  <si>
    <t>CE 1-22</t>
  </si>
  <si>
    <t>CA 2-22</t>
  </si>
  <si>
    <t>Servicio de limpieza de la entidad Guaguas Municipales S.A</t>
  </si>
  <si>
    <t>Lote 1: Capross 2004, S.L.            Lote 2: Capross 2004, S.L.</t>
  </si>
  <si>
    <t>CA 6-22</t>
  </si>
  <si>
    <t>Servicio de mantenimiento preventivo y reparación de aire acondicionado, puertas y rampas por lotes de 78 vehículos de Guaguas Municipales S.A</t>
  </si>
  <si>
    <t>Lote 1: Insular Carrocera, S.A.                              Lote 2: Insular Carrocera, S.A.</t>
  </si>
  <si>
    <t>Suministro de elementos de digitalización de medios de pago para Guaguas Municipales S.A. en el marco del Plan de Recuperación, Transformación y Resiliencia- "financiado por la Unión Europea - NextGenerationEU" (PRTR C01.|01.P01)</t>
  </si>
  <si>
    <t>NEG 1-22</t>
  </si>
  <si>
    <t>Desarrollos y Sistemas Informáticos Canarios, S.L.</t>
  </si>
  <si>
    <t>NEG 2-22</t>
  </si>
  <si>
    <t>Servicios para la ampliación y mejora para la contextualización, monitorización y reacción del asistente de movilidad desarrollado para Guaguas Municipales S.A. (Fase 3) en el marco del Plan de Recuperación, Transformación y Resiliencia- "financiado por la Unión Europea - NextGenerationEU" (PRTR C01.|01.P01)</t>
  </si>
  <si>
    <t>Suministro de cuatro autobuses eléctricos de doce metros en el marco del Plan de Recuperación, Transformación y Resiliencia- “financiado por la Unión Europea - NextGenerationEU" (PRTR C01.|01.P01)</t>
  </si>
  <si>
    <t>CA 5-22</t>
  </si>
  <si>
    <t>11 meses</t>
  </si>
  <si>
    <t>16 meses</t>
  </si>
  <si>
    <t>Servicio de la póliza de todo riesgo de daños materiales de Guaguas Municipales, S.A.</t>
  </si>
  <si>
    <t>Generali España, S.A. de Seguros y Reaseguros</t>
  </si>
  <si>
    <t>CA 4-22</t>
  </si>
  <si>
    <t>CA 11-22</t>
  </si>
  <si>
    <t>CA 8-22</t>
  </si>
  <si>
    <t>CA 16-22</t>
  </si>
  <si>
    <t>CA18-22</t>
  </si>
  <si>
    <t>Suministro de un autobús eléctrico con pila de hidrógeno de doce metros en el marco del Plan de Recuperación, Transformación y Resiliencia- “financiado por la Unión Europea - NextGenerationEU" (PRTR C01.|01.P01)</t>
  </si>
  <si>
    <t>CA 7-22</t>
  </si>
  <si>
    <t>Suministro de tarjetas de títulos de transporte sin contacto para Guaguas Municipales, S.A.</t>
  </si>
  <si>
    <t>Desarrollo y Sistemas Informáticos Canarias, S.L.</t>
  </si>
  <si>
    <t>Suministro y mantenimiento del sistema de pago y recarga de tarjetas sin contacto en tierra de Guaguas Municipales, S.A., en el marco del Plan de Recuperación, Transformación y Resiliencia- “financiado por la Unión Europea - NextGenerationEU" (PRTR C01.|01.P01)</t>
  </si>
  <si>
    <t>36 meses</t>
  </si>
  <si>
    <t>50 meses</t>
  </si>
  <si>
    <t>Suministro y mantenimiento de 19 paneles de información en tiempo real alimentados, por energía solar, para Guaguas Municipales, S.A., en el marco del Plan de Recuperación, Transformación y Resiliencia- “financiado por la Unión Europea - NextGenerationEU" (PRTR C01.|01.P01)</t>
  </si>
  <si>
    <t>Servicio de implantación de un sistema experto de análisis de demanda y predicción de la ocupación del servicio de Guaguas Municipales, S.A., en el marco del Plan de Recuperación, Transformación y Resiliencia- “financiado por la Unión Europea - NextGenerationEU" (PRTR C01.|01.P01)</t>
  </si>
  <si>
    <t>Alestis Consulting, S.L</t>
  </si>
  <si>
    <t>NEG 4-22</t>
  </si>
  <si>
    <t>CA 13-22</t>
  </si>
  <si>
    <t>CA 15-22</t>
  </si>
  <si>
    <t>CA 10-22 B</t>
  </si>
  <si>
    <t>CA 19-22</t>
  </si>
  <si>
    <t>CA 20-22</t>
  </si>
  <si>
    <t>CA 21-22</t>
  </si>
  <si>
    <t>CA22-22</t>
  </si>
  <si>
    <t>NEG 6-22</t>
  </si>
  <si>
    <t>NEG 5-22</t>
  </si>
  <si>
    <t>Suministro del sistema de señalética accesible para personas con discapacidad visual, en las paradas de Guaguas Municipales S.A. en el marco del Plan de Recuperación, Transformación y Resiliencia- "financiado por la Unión Europea - NextGenerationEU" (PRTR C01.|01.P01)</t>
  </si>
  <si>
    <t>Nuevos Sistemas Tecnologicos, S.L.</t>
  </si>
  <si>
    <t xml:space="preserve">4.5 meses </t>
  </si>
  <si>
    <t>Suministro de equipos multimedia embarcables para Guaguas Municipales, S.A., en el marco del Plan de Recuperación, Transformación y Resiliencia- “financiado por la Unión Europea - NextGenerationEU" (PRTR C01.|01.P01)</t>
  </si>
  <si>
    <t>Eivor Systems, S.L</t>
  </si>
  <si>
    <t>9 meses</t>
  </si>
  <si>
    <t>Suministro e instalación de un sistema de fonía GSM para Guaguas Municipales, S.A., en el marco del Plan de Recuperación, Transformación y Resiliencia- “financiado por la Unión Europea - NextGenerationEU" (PRTR C01.|01.P01)</t>
  </si>
  <si>
    <t>12 meses</t>
  </si>
  <si>
    <t>Servicio de mejoras en la usabilidad y diseño de la aplicación móvil de Guaguas Municipales, S.A: GuaguasLPA, en el marco del Plan de Recuperación, Transformación y Resiliencia- “financiado por la Unión Europea - NextGenerationEU" (PRTR C01.|01.P01)</t>
  </si>
  <si>
    <t>Syrup, S.L.</t>
  </si>
  <si>
    <t>44 meses</t>
  </si>
  <si>
    <t>Selección de una Mutua colaboradora en la gestión de la seguridad social que cubra las contingencias derivadas de los riesgos profesionales y otras actividades protectoras de la Seguridad Social</t>
  </si>
  <si>
    <t>Asepeyo MCcSS 151</t>
  </si>
  <si>
    <t>Suministro y mantenimiento de tres vehículos de diez metros, siete de doce metros y quince de dieciocho metros, para Guaguas Municipales, S.A.</t>
  </si>
  <si>
    <t>Lote 1: Desierto             Lote 2: Desierto              Lote 3: Solaris Bus Ibérica, S.L.U.</t>
  </si>
  <si>
    <t>Servicios de auditoría de las cuentas anuales, verificación del estado de información no financiera y verificación y emisión del informe de cumplimiento del contrato programa de Guaguas Municipales, S.A. para los ejercicios 2022, 2023 y 2024.</t>
  </si>
  <si>
    <t>Grupo de Auditores Públicos SAP</t>
  </si>
  <si>
    <t>Suministro de dos vehículos auxiliares eléctricos para Guaguas Municipales, S.A.</t>
  </si>
  <si>
    <t>Orvecame Gran Canaria, S.L.</t>
  </si>
  <si>
    <t>7 meses</t>
  </si>
  <si>
    <t>Servicios de despliegue y acceso a la aplicación de gestión de personal (GINPIX7) en entorno Cloud y como software as a service (SaaS) para Guaguas Municipales, S.A. en el marco del Plan de Recuperación, Transformación y Resiliencia- "financiado por la Unión Europea - NextGenerationEU"</t>
  </si>
  <si>
    <t>Soluciones Avanzadas en Informática Aplicada, S.L.</t>
  </si>
  <si>
    <t>Servicio de soporte y mantenimiento de arquero y mantenimiento hardware para Guaguas Municipales, S.A.</t>
  </si>
  <si>
    <t>Servicios de Consultoría Independiente, S.L.</t>
  </si>
  <si>
    <t xml:space="preserve">Adjudicación por trámite de emergencia de la contratación del servicio de limpieza de la entidad Guaguas Municipales S.A </t>
  </si>
  <si>
    <t>6 meses</t>
  </si>
  <si>
    <t>Negociado sin publicidad tramitado por la vía de emergencia</t>
  </si>
  <si>
    <t>CA10/20</t>
  </si>
  <si>
    <t>Servicio de apoyo a la salud laboral para Guaguas Municipales, S.A.</t>
  </si>
  <si>
    <t>Lote 1: Clínica de Urgencia Nª Sª del Perpetuo Socorro
Lote 2: Clínica de Urgencia Nª Sª del Perpetuo Socorro</t>
  </si>
  <si>
    <t>CA1/21</t>
  </si>
  <si>
    <t>Servicio de seguro de responsabilidad civil para Guaguas Municipales, S.A.</t>
  </si>
  <si>
    <t>AXA Seguros Generales S.A. de Seguros y Reaseguros</t>
  </si>
  <si>
    <t>CA6/20</t>
  </si>
  <si>
    <t>Servicios de gestión de social media de Guaguas Municipales, S.A.</t>
  </si>
  <si>
    <t>Jorge Rodríguez Álamo</t>
  </si>
  <si>
    <t>CA11/20</t>
  </si>
  <si>
    <t>Suministro de tarjetas de títulos de transporte sin contacto 
"Bono Guagua LPA Movilidad" para Guaguas Municipales, S.A.</t>
  </si>
  <si>
    <t>Calmell, S.A.</t>
  </si>
  <si>
    <t>CA14/20</t>
  </si>
  <si>
    <t>Suministro e instalación de un frenómetro industrial con los servicios 
de mantenimiento para Guaguas Municipales, S.A.</t>
  </si>
  <si>
    <t>Maha Maschinenbau Haldenwan España, S.L.</t>
  </si>
  <si>
    <t>Sum: 3 meses
Mant: 3 años</t>
  </si>
  <si>
    <t>CA12/20</t>
  </si>
  <si>
    <t>Servicios de asistencia técnica para la comunicación interna de Guaguas Municipales, S.A.</t>
  </si>
  <si>
    <t>Andrea Cabrera Kñallinsky</t>
  </si>
  <si>
    <t>CA3/21</t>
  </si>
  <si>
    <t>Servicios de mantenimiento integral de los puntos de información al viajeros para Guaguas Municipales, S.A.</t>
  </si>
  <si>
    <t>CA2-20</t>
  </si>
  <si>
    <t>Obra</t>
  </si>
  <si>
    <t>Obras oficina Santa Catalina</t>
  </si>
  <si>
    <t>Velplus Construcciones, S.L.</t>
  </si>
  <si>
    <t>CA16/20</t>
  </si>
  <si>
    <t>Suministro de Routers embarcados para Guaguas Municipales, S.A.</t>
  </si>
  <si>
    <t>Vodafone España, S.A.U.</t>
  </si>
  <si>
    <t>CA6/21</t>
  </si>
  <si>
    <t>Servicios de asistencia técnica para la realización de los trabajos de calidad percibida por los clientes de Guaguas Municipales, S.A.</t>
  </si>
  <si>
    <t>Simple Lógica Investigación S.A.</t>
  </si>
  <si>
    <t>NEG1-21</t>
  </si>
  <si>
    <t>Servicio de mantenimiento de la solución integral de administración electrónica</t>
  </si>
  <si>
    <t>Espublico Servicios para la Administración, S.A.</t>
  </si>
  <si>
    <t>CA15-20</t>
  </si>
  <si>
    <t>Servicio de auditoría del sistema lógico de regulación semafórica</t>
  </si>
  <si>
    <t>Sincosur, Ingeniería Sostenible. S.L..</t>
  </si>
  <si>
    <t>5 meses</t>
  </si>
  <si>
    <t>CA9-21</t>
  </si>
  <si>
    <t>Servicios para la realización de 175 pruebas de aptitud físicas bolsa de empleo CP¨S</t>
  </si>
  <si>
    <t>Valora Prevención, S.L.</t>
  </si>
  <si>
    <t>CA2-21</t>
  </si>
  <si>
    <t>Contrato mixto del servicio de mantenimiento de las diversas instalaciones de Guaguas Municipales, S.A., así como suministro, instalación y gestión de un sistema software de mantenimiento asistido por ordenador (GMAO). LOTE 10: SUMINISTRO, INSTALACIÓN Y GESTIÓN DE UN SOFTWARE DE GESTIÓN DE MANTENIMIENTO ASISTIDO POR ORDENADOR (GMAO).</t>
  </si>
  <si>
    <t>Soluciones Tecnológicas Yecasan, S.L.U.</t>
  </si>
  <si>
    <t>Contrato mixto del servicio de mantenimiento de las diversas instalaciones de Guaguas Municipales, S.A., así como suministro, instalación y gestión de un sistema software de mantenimiento asistido por ordenador (GMAO). LOTE 9:SERVICIO DE MANTENIMIENTO DE INFRAESTRUCTURA Y OBRAS.</t>
  </si>
  <si>
    <t>Contrato mixto del servicio de mantenimiento de las diversas instalaciones de Guaguas Municipales, S.A., así como suministro, instalación y gestión de un sistema software de mantenimiento asistido por ordenador (GMAO). LOTE 7: SERVICIO DE MANTENIMIENTO DE ASCENSORES.</t>
  </si>
  <si>
    <t>Zardoya Otis, S.A.</t>
  </si>
  <si>
    <t>Contrato mixto del servicio de mantenimiento de las diversas instalaciones de Guaguas Municipales, S.A., así como suministro, instalación y gestión de un sistema software de mantenimiento asistido por ordenador (GMAO). LOTE 6: SERVICIO DE MANTENIMIENTO DE ALBAÑILERÍA, CARPINTERÍA DE MADERA Y METÁLICA, CRISTALERÍA, CERRAJERÍA, ASÍ COMO PUERTAS AUTOMÁTICAS PARA VEHÍCULOS.</t>
  </si>
  <si>
    <t>Contrato mixto del servicio de mantenimiento de las diversas instalaciones de Guaguas Municipales, S.A., así como suministro, instalación y gestión de un sistema software de mantenimiento asistido por ordenador (GMAO). LOTE 5: SERVICIO DE MANTENIMIENTO DE LAS INSTALACIONES DE FONTANERÍA Y SANEAMIENTO, ASÍ COMO DE LA INSTALACIÓN DE FILTRADO Y RECICLADO DE AGUA.</t>
  </si>
  <si>
    <t>Contrato mixto del servicio de mantenimiento de las diversas instalaciones de Guaguas Municipales, S.A., así como suministro, instalación y gestión de un sistema software de mantenimiento asistido por ordenador (GMAO). LOTE 3: SERVICIO DE MANTENIMIENTO DE EQUIPOS DE TALLER Y OTRAS HERRAMIENTAS Y UTILLAJE.</t>
  </si>
  <si>
    <t>Gratec, S.A.</t>
  </si>
  <si>
    <t>Contrato mixto del servicio de mantenimiento de las diversas instalaciones de Guaguas Municipales, S.A., así como suministro, instalación y gestión de un sistema software de mantenimiento asistido por ordenador (GMAO). LOTE 2: SERVICIO DE MANTENIMIENTO DE INSTALACIONES CONTRA INCENDIO Y PUERTAS CORTAFUEGO.</t>
  </si>
  <si>
    <t>Igemont Tecnologías, S.A.</t>
  </si>
  <si>
    <t>Contrato mixto del servicio de mantenimiento de las diversas instalaciones de Guaguas Municipales, S.A., así como suministro, instalación y gestión de un sistema software de mantenimiento asistido por ordenador (GMAO) LOTE 1: SERVICIO DE MANTENIMIENTO DE INSTALACIONES ELÉCTRICAS.</t>
  </si>
  <si>
    <t>Gestiona Desarrollo de Servicios Integrales, S.L.U.</t>
  </si>
  <si>
    <t>CA 8-21</t>
  </si>
  <si>
    <t>Servicios de asistencia técnica en transporte público urbano para Guaguas Municipales, S.A.</t>
  </si>
  <si>
    <t>UTE TEMA INGENIERÍA, S.L. –</t>
  </si>
  <si>
    <t>CA16-21</t>
  </si>
  <si>
    <t>Servicios de remolque para traslado de vehículos de Guaguas Municipales, S.A.</t>
  </si>
  <si>
    <t>Grúas Las Palmas, S.L.</t>
  </si>
  <si>
    <t>PAT1-21</t>
  </si>
  <si>
    <t>Contrato mixto de cesión de la explotación publicitaria en el exterior de la flota de Guaguas y servicio de reposición de señalética corporativa para Guaguas Municipales, S.A.</t>
  </si>
  <si>
    <t>WAWA CONSULTORES EN MOVILIDAD, S.L.</t>
  </si>
  <si>
    <t>CA 5-21</t>
  </si>
  <si>
    <t>Servicio de asesoramiento fiscal para Guaguas Municipales, S.A.</t>
  </si>
  <si>
    <t>Luján Asesores, S.L.</t>
  </si>
  <si>
    <t>CD FEMP1/21</t>
  </si>
  <si>
    <t>Willis Iberia Correduría de Seguros y Reaseguros</t>
  </si>
  <si>
    <t>Lote 1: Sharp Electronics Europe Limited Sucursal en España</t>
  </si>
  <si>
    <t>Lote 2: Kanarianolta, S.A.</t>
  </si>
  <si>
    <t>n/a</t>
  </si>
  <si>
    <t>Precios unitarios</t>
  </si>
  <si>
    <t>50 días</t>
  </si>
  <si>
    <t>Precio unitario: (2,40%)</t>
  </si>
  <si>
    <t>48 meses</t>
  </si>
  <si>
    <t>Suministro: 5.848.500,00    Servicio postventa: 126.143,03    *</t>
  </si>
  <si>
    <t>https://contrataciondelestado.es/wps/poc?uri=deeplink%3Adetalle_licitacion&amp;idEvl=rPYxCxNhsiKXQV0WE7lYPw%3D%3D</t>
  </si>
  <si>
    <t xml:space="preserve">* Ver el resto de conceptos ofertados en el expediente de contratación a través del siguiente enlace: </t>
  </si>
  <si>
    <t>Lote 1: Calmell, S.A.            Lote 2: Calmell, S.A.            Lote 3: Calmell, S.A.</t>
  </si>
  <si>
    <t>Adjudicatario</t>
  </si>
  <si>
    <r>
      <t xml:space="preserve">RELACIÓN DE CONTRATOS FORMALIZADOS POR GUAGUAS MUNICIPALES, S.A. 2022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</si>
  <si>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2021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</si>
  <si>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2020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</si>
  <si>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2019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</si>
  <si>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2023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</si>
  <si>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t>NEG 1-23</t>
  </si>
  <si>
    <t>CA 23-22</t>
  </si>
  <si>
    <t>CE 1-23</t>
  </si>
  <si>
    <t>CA 7-23</t>
  </si>
  <si>
    <t>CA 17-22 B</t>
  </si>
  <si>
    <t>CA 14-22</t>
  </si>
  <si>
    <t>CA 3-23</t>
  </si>
  <si>
    <t>CA 2-23</t>
  </si>
  <si>
    <t>CA 5-23</t>
  </si>
  <si>
    <t>CA 4-23</t>
  </si>
  <si>
    <t>CA 6-23</t>
  </si>
  <si>
    <t>Lote 3: Solaris Bus Ibérica, S.L.</t>
  </si>
  <si>
    <t>Servicio de renovación de las licencias del software de Gestión Empresarial (ERP) "Etendo" implantado en Guaguas Municipales, S.A.</t>
  </si>
  <si>
    <t>60 meses</t>
  </si>
  <si>
    <t>Suministro y servicios posventa de diez vehículos de veintún metros, para Guaguas Municipales, S.A.</t>
  </si>
  <si>
    <t>Evobus Ibérica, S.A.U.</t>
  </si>
  <si>
    <t>71 meses</t>
  </si>
  <si>
    <t>Adjudicación por trámite de emergencia de la contratación de la obra de rehabilitación de pilar en rampa de cochera de la empresa Guaguas Municipales, S.A .</t>
  </si>
  <si>
    <t>Isidro Hernández y Hermanos, S.A.</t>
  </si>
  <si>
    <t>Servicio de una póliza de responsabilidad civil de autoridades, administradores, directivos y personal al servicio de Guaguas Municipales, S.A.</t>
  </si>
  <si>
    <t>AIG Europe, S.A.</t>
  </si>
  <si>
    <t>Servicio de implantación de señalética accesible en las paradas de la red de líneas de Guaguas Municipales, S.A., en el marco del Plan de Recuperación, Transformación y Resiliencia- “Financiado por la Unión Europea - NextGenerationEU" (PRTR C01.|01.P01)</t>
  </si>
  <si>
    <t>Implaser 99, S.L.L.</t>
  </si>
  <si>
    <t>3 meses</t>
  </si>
  <si>
    <t>Suministro, instalación, mantenimiento y gestión de un sistema de videovigilancia embarcada en 158 autobuses de Guaguas Municipales, S.A., en el marco del Plan de Recuperación, Transformación y Resiliencia- “Financiado por la Unión Europea - NextGenerationEU" (PRTR C01.|01.P01)</t>
  </si>
  <si>
    <t>SICE - SICE SEGURIDAD</t>
  </si>
  <si>
    <t xml:space="preserve">Servicio de asistencia técnica para la realización de los trabajos de calidad percibida por los clientes de Guaguas Municipales, S.A. </t>
  </si>
  <si>
    <t>GFK EMER AD HOC RESEARCH, S.L.</t>
  </si>
  <si>
    <t>Suministro y mantenimiento de diez vehículos de doce metros para Guaguas Municipales, S.A.</t>
  </si>
  <si>
    <t>Lote 1: Scania Hispania, S.A.</t>
  </si>
  <si>
    <t>72 meses</t>
  </si>
  <si>
    <t>Lote 2: MAN Vehículos Industriales Importador Canarias, S.L.</t>
  </si>
  <si>
    <t>Suministro por lotes de la uniformidad del personal de Guaguas Municipales, S.A.</t>
  </si>
  <si>
    <t>Lote 1: El Corte Inglés, S.A.</t>
  </si>
  <si>
    <t>Lote 2: Sebastián Tejera, S.L.</t>
  </si>
  <si>
    <t>Lote 3: El Corte Inglés, S.A.</t>
  </si>
  <si>
    <t>Contrato mixto de obra, suministro, instalación, puesta en servicio y legalización de la infraestructura eléctrica necesaria para la recarga de vehículos eléctricos de la empresa Guaguas Municipales, S.A.</t>
  </si>
  <si>
    <t>Endesa X Servicios, S.L.</t>
  </si>
  <si>
    <t>Contrato de suministro de postes inteligentes de información al viajero para Guaguas Municipales, S.A., en el marco del Plan de Recuperación, Transformación y Resiliencia- “financiado
por la Unión Europea - NextGenerationEU" (PRTR C01.|01.P01)</t>
  </si>
  <si>
    <t>Servicios de despliegue y acceso a la aplicación de gestión personal (GINPIX 7) en entorno cloud y como software as a service (SaaS) para Guaguas Muncipales, S.A.</t>
  </si>
  <si>
    <t>24 meses</t>
  </si>
  <si>
    <t>CA 15-23</t>
  </si>
  <si>
    <t>CA 9-23</t>
  </si>
  <si>
    <t>CA 1-23</t>
  </si>
  <si>
    <t>CA8-23</t>
  </si>
  <si>
    <t>CA 13-23</t>
  </si>
  <si>
    <t>NEG 2-23</t>
  </si>
  <si>
    <t>CA 16-23</t>
  </si>
  <si>
    <t>CA 4-24</t>
  </si>
  <si>
    <t>CA 5-24</t>
  </si>
  <si>
    <t>Servicios de seguro de autos para la flota de Guaguas y vehículos auxiliares, así como del seguro obligatorio de viajeros de Guaguas Municipales, S.A.</t>
  </si>
  <si>
    <t>Servicio e instalación de elevadores de columna móvil de tipo Wireless o sin cable para Guaguas Municipales, S.A.</t>
  </si>
  <si>
    <t>Suministro e instalación de un sistema de monitorización para la detección temprana de incidencias en la flota de vehículos de Guaguas Municipales, S.A</t>
  </si>
  <si>
    <t>Suministro e implantación de un sistema de gestión (GMAO) de mantenimiento de la flota de autobuses de GMSA y suministro de dispositivos móviles</t>
  </si>
  <si>
    <t>Servicio de soporte funcional del sistema de planificación de recursos empresariales (ERP) implantado en Guaguas Municipales, S.A.</t>
  </si>
  <si>
    <t>Monitorización y predicción de demanda durante los eventos de ciudad dentro del asistente de movilidad desarrollado para Guaguas Municipales S.A.</t>
  </si>
  <si>
    <t>Servicio de desarrollo e instalación de un sistema de gestión de cartelería digital para Guaguas Municipales, S.A.</t>
  </si>
  <si>
    <t>Servicio de una póliza de responsabilidad civil de autoridades, directivos y personal al servicio de Guaguas Municipales, S.A.</t>
  </si>
  <si>
    <t>Servicio de una póliza de responsabilidad medioambiental para Guaguas Municipales, S.A.</t>
  </si>
  <si>
    <t>FIATC Mutua de Seguros y Reaseguros</t>
  </si>
  <si>
    <t>Elías Jadraque, S.A.</t>
  </si>
  <si>
    <t>Stra, S.A.</t>
  </si>
  <si>
    <t>Inetum España, S.A.</t>
  </si>
  <si>
    <t>Dual Ibérica Riegos Profesiconales, S.A.</t>
  </si>
  <si>
    <t>CASER</t>
  </si>
  <si>
    <t>Lote 1: Aytos Soluciones Informáticas, S.L.U.</t>
  </si>
  <si>
    <t>Lote 2: Telefónica Soluciones de Informática y Comunicaciones de España, S.A.</t>
  </si>
  <si>
    <t>Del 03/07/2023 al 30/11/2023</t>
  </si>
  <si>
    <t>Del 03/07/2023 al 30/11/2024</t>
  </si>
  <si>
    <t>Abierto simplificado abreviado</t>
  </si>
  <si>
    <t>Póliza de seguro colectivo de vida de Guaguas Municipales, S.A.</t>
  </si>
  <si>
    <t>Servicio de prevención ajeno en la especialidad de higiene industrial, ergonomía y psicosociología aplicada, así como el apoyo técnico y asesoramiento para la especialidad de seguridad y actividades generales para Guaguas Municipales S.A</t>
  </si>
  <si>
    <t>Suministro y mantenimiento integral de neumáticos para la flota de vehículos de Guaguas Municipales, S.A.</t>
  </si>
  <si>
    <t>Servicio de plataforma de entrenamiento y concienciación en medidas de seguridad de la información para Guaguas Municipales, S.A.</t>
  </si>
  <si>
    <t>Servicio de diseño, creatividad e imagen corporativa de Guaguas Municipales, S.A</t>
  </si>
  <si>
    <t>Servicio de soporte y mantenimiento del sistema de control de la producción al transporte de viajeros en los servicios asociados al software embarcado de gestión y control de la explotación de Guaguas Municipales, S.A.</t>
  </si>
  <si>
    <t>Servicio de mantenimiento de los softwares "Goaldriver" y "Goalbus" para Guaguas Municipales, S.A.</t>
  </si>
  <si>
    <t>Servicios de mantenimiento integral de los puntos de información al viajero de Guaguas Municipales, S.A.</t>
  </si>
  <si>
    <t>Servicio de asesoramiento, planificación y compra de espacios en medios de comunicación para Guaguas Municipales, S.A</t>
  </si>
  <si>
    <t>Servicios de Asistencia Técnica para el estudio del modelo de movilidad de la ciudad de Las Palmas de Gran Canaria</t>
  </si>
  <si>
    <t>Suministro e instalación de un sistema de videovigilancia embarcada en 29 autobuses de Guaguas Municipales, S.A.</t>
  </si>
  <si>
    <t>Servicios de vigilancia, control y seguridad y suministro, instalación y mantenimiento de un sistema de alarma para las instalaciones y dependencias de Guaguas Municipales, S.A.</t>
  </si>
  <si>
    <t>Servicio de asistencia técnica para el proyecto de experiencia del cliente (Customer Journey Map) en el servicio de Guaguas Municipales, S.A.</t>
  </si>
  <si>
    <t>Mientrastanto Agencia de Publicidad Creativa, S.L.</t>
  </si>
  <si>
    <t>CAPMAR Sistemas de Información S.L.</t>
  </si>
  <si>
    <t>CA 16/24</t>
  </si>
  <si>
    <t>CA 11/24</t>
  </si>
  <si>
    <t>CA 14/23 B</t>
  </si>
  <si>
    <t>CA 8/24</t>
  </si>
  <si>
    <t>CA 3/24</t>
  </si>
  <si>
    <t>NEG 2/24</t>
  </si>
  <si>
    <t>NEG 1/24</t>
  </si>
  <si>
    <t>CA 10/23</t>
  </si>
  <si>
    <t>CA 7/24</t>
  </si>
  <si>
    <t>CA 6/24</t>
  </si>
  <si>
    <t>CA 9/24</t>
  </si>
  <si>
    <t>CA 1/24</t>
  </si>
  <si>
    <t>CA 18/23</t>
  </si>
  <si>
    <t>Quiron Prevención, S.L.U.</t>
  </si>
  <si>
    <t>UTE Sociedad Ibérica de construcciones eléctricas, S.A. (SICE) y Sociedad Ibérica de construcciones eléctricas de Seguridad, S.L. (SICE SEGURIDAD)</t>
  </si>
  <si>
    <t>Clece Seguridad, S.A.U.</t>
  </si>
  <si>
    <t>Usabgamma, S.L.</t>
  </si>
  <si>
    <t>Agora Pública Investigación, S.L.</t>
  </si>
  <si>
    <t>Opagen Comunication, S.L.</t>
  </si>
  <si>
    <t>Goal Systems, S.L.</t>
  </si>
  <si>
    <t>Desic, S.L.</t>
  </si>
  <si>
    <t>Atlantis Teconología y Sistemas, S.L.U.</t>
  </si>
  <si>
    <t>El Paso 2000 Technology, S.L.U.</t>
  </si>
  <si>
    <t>Allianz Compañía de Seguros y Reaseguros, S.A.</t>
  </si>
  <si>
    <r>
      <t xml:space="preserve">RELACIÓN DE CONTRATOS FORMALIZADOS POR GUAGUAS MUNICIPALES, S.A. 2024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</si>
</sst>
</file>

<file path=xl/styles.xml><?xml version="1.0" encoding="utf-8"?>
<styleSheet xmlns="http://schemas.openxmlformats.org/spreadsheetml/2006/main">
  <numFmts count="3">
    <numFmt numFmtId="8" formatCode="#,##0.00\ &quot;€&quot;;[Red]\-#,##0.00\ &quot;€&quot;"/>
    <numFmt numFmtId="43" formatCode="_-* #,##0.00\ _€_-;\-* #,##0.00\ _€_-;_-* &quot;-&quot;??\ _€_-;_-@_-"/>
    <numFmt numFmtId="164" formatCode="#,##0.00\ &quot;€&quot;"/>
  </numFmts>
  <fonts count="26">
    <font>
      <sz val="11"/>
      <color theme="1"/>
      <name val="Calibri"/>
      <family val="2"/>
      <scheme val="minor"/>
    </font>
    <font>
      <sz val="10"/>
      <color theme="1"/>
      <name val="Arial"/>
      <family val="2"/>
    </font>
    <font>
      <sz val="10"/>
      <color rgb="FF000000"/>
      <name val="Arial"/>
      <family val="2"/>
    </font>
    <font>
      <sz val="11"/>
      <color theme="1"/>
      <name val="Calibri"/>
      <family val="2"/>
      <scheme val="minor"/>
    </font>
    <font>
      <b/>
      <sz val="10"/>
      <color rgb="FF000000"/>
      <name val="Helvética"/>
    </font>
    <font>
      <b/>
      <sz val="10"/>
      <color theme="1"/>
      <name val="Helvética"/>
    </font>
    <font>
      <sz val="10"/>
      <color theme="1"/>
      <name val="Helvética"/>
    </font>
    <font>
      <sz val="10"/>
      <color rgb="FF000000"/>
      <name val="Helvética"/>
    </font>
    <font>
      <b/>
      <sz val="10"/>
      <color rgb="FF000000"/>
      <name val="Hlevética"/>
    </font>
    <font>
      <b/>
      <sz val="10"/>
      <color theme="1"/>
      <name val="Hlevética"/>
    </font>
    <font>
      <sz val="10"/>
      <color theme="1"/>
      <name val="Hlevética"/>
    </font>
    <font>
      <sz val="10"/>
      <color rgb="FF000000"/>
      <name val="Hlevética"/>
    </font>
    <font>
      <b/>
      <sz val="10"/>
      <color theme="1"/>
      <name val="Helvetica"/>
      <family val="2"/>
    </font>
    <font>
      <b/>
      <sz val="10"/>
      <color rgb="FF000000"/>
      <name val="Helvetica"/>
      <family val="2"/>
    </font>
    <font>
      <sz val="10"/>
      <color theme="1"/>
      <name val="Helvetica"/>
      <family val="2"/>
    </font>
    <font>
      <sz val="10"/>
      <color rgb="FF000000"/>
      <name val="Helvetica"/>
      <family val="2"/>
    </font>
    <font>
      <b/>
      <sz val="10"/>
      <color theme="1"/>
      <name val="Arial"/>
      <family val="2"/>
    </font>
    <font>
      <sz val="11"/>
      <color theme="1"/>
      <name val="Arial"/>
      <family val="2"/>
    </font>
    <font>
      <sz val="11"/>
      <color theme="1"/>
      <name val="Helvetica"/>
      <family val="2"/>
    </font>
    <font>
      <b/>
      <sz val="11"/>
      <color theme="1"/>
      <name val="Calibri"/>
      <family val="2"/>
      <scheme val="minor"/>
    </font>
    <font>
      <sz val="10"/>
      <name val="Hlevética"/>
    </font>
    <font>
      <sz val="10"/>
      <name val="Calibri"/>
      <family val="2"/>
      <scheme val="minor"/>
    </font>
    <font>
      <sz val="10"/>
      <name val="Helvética"/>
    </font>
    <font>
      <sz val="8"/>
      <name val="Calibri"/>
      <family val="2"/>
      <scheme val="minor"/>
    </font>
    <font>
      <sz val="11"/>
      <color theme="1"/>
      <name val="Hlevética"/>
    </font>
    <font>
      <sz val="10"/>
      <color rgb="FFFF0000"/>
      <name val="Hlevética"/>
    </font>
  </fonts>
  <fills count="4">
    <fill>
      <patternFill patternType="none"/>
    </fill>
    <fill>
      <patternFill patternType="gray125"/>
    </fill>
    <fill>
      <patternFill patternType="solid">
        <fgColor rgb="FFFFC000"/>
        <bgColor indexed="64"/>
      </patternFill>
    </fill>
    <fill>
      <patternFill patternType="solid">
        <fgColor theme="0"/>
        <bgColor indexed="64"/>
      </patternFill>
    </fill>
  </fills>
  <borders count="1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43" fontId="3" fillId="0" borderId="0" applyFont="0" applyFill="0" applyBorder="0" applyAlignment="0" applyProtection="0"/>
  </cellStyleXfs>
  <cellXfs count="163">
    <xf numFmtId="0" fontId="0" fillId="0" borderId="0" xfId="0"/>
    <xf numFmtId="0" fontId="0" fillId="0" borderId="0" xfId="0" applyAlignment="1">
      <alignment horizontal="center" vertical="center"/>
    </xf>
    <xf numFmtId="4" fontId="0" fillId="0" borderId="0" xfId="0" applyNumberFormat="1"/>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vertical="center" wrapText="1"/>
    </xf>
    <xf numFmtId="14" fontId="1" fillId="0" borderId="0" xfId="0" applyNumberFormat="1" applyFont="1" applyAlignment="1">
      <alignment horizontal="center" vertical="center"/>
    </xf>
    <xf numFmtId="4" fontId="1" fillId="0" borderId="0" xfId="0" applyNumberFormat="1" applyFont="1" applyAlignment="1">
      <alignment horizontal="center" vertical="center"/>
    </xf>
    <xf numFmtId="0" fontId="1" fillId="0" borderId="0" xfId="0" applyFont="1" applyAlignment="1">
      <alignment vertical="center" wrapText="1"/>
    </xf>
    <xf numFmtId="4" fontId="2" fillId="0" borderId="0" xfId="0" applyNumberFormat="1" applyFont="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0" borderId="4" xfId="0" applyFont="1" applyBorder="1" applyAlignment="1">
      <alignment vertical="center"/>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xf>
    <xf numFmtId="0" fontId="7" fillId="0" borderId="4" xfId="0" applyFont="1" applyBorder="1" applyAlignment="1">
      <alignment vertical="center" wrapText="1"/>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vertical="center" wrapText="1"/>
    </xf>
    <xf numFmtId="0" fontId="6" fillId="0" borderId="4" xfId="0" applyFont="1" applyBorder="1" applyAlignment="1">
      <alignment horizontal="center" wrapText="1"/>
    </xf>
    <xf numFmtId="4" fontId="7" fillId="0" borderId="4" xfId="0" applyNumberFormat="1" applyFont="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0" fillId="0" borderId="4" xfId="0" applyFont="1" applyBorder="1" applyAlignment="1">
      <alignment vertical="center"/>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4" fontId="10" fillId="0" borderId="4" xfId="0" applyNumberFormat="1" applyFont="1" applyBorder="1" applyAlignment="1">
      <alignment horizontal="center" vertical="center"/>
    </xf>
    <xf numFmtId="0" fontId="11" fillId="0" borderId="4" xfId="0" applyFont="1" applyBorder="1" applyAlignment="1">
      <alignment vertical="center" wrapText="1"/>
    </xf>
    <xf numFmtId="14" fontId="10" fillId="0" borderId="4" xfId="0" applyNumberFormat="1" applyFont="1" applyBorder="1" applyAlignment="1">
      <alignment horizontal="center" vertical="center"/>
    </xf>
    <xf numFmtId="0" fontId="9" fillId="2" borderId="9" xfId="0"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0" fillId="0" borderId="4" xfId="0" applyBorder="1" applyAlignment="1">
      <alignment horizontal="center" vertical="center"/>
    </xf>
    <xf numFmtId="0" fontId="0" fillId="0" borderId="10" xfId="0" applyBorder="1" applyAlignment="1">
      <alignment horizontal="center" vertical="center"/>
    </xf>
    <xf numFmtId="43" fontId="0" fillId="0" borderId="0" xfId="2" applyFont="1"/>
    <xf numFmtId="4" fontId="7" fillId="3" borderId="4" xfId="0" applyNumberFormat="1" applyFont="1" applyFill="1" applyBorder="1" applyAlignment="1">
      <alignment horizontal="center" vertical="center" wrapText="1"/>
    </xf>
    <xf numFmtId="4" fontId="6" fillId="3" borderId="4" xfId="0" applyNumberFormat="1" applyFont="1" applyFill="1" applyBorder="1" applyAlignment="1">
      <alignment horizontal="center" vertical="center"/>
    </xf>
    <xf numFmtId="43" fontId="0" fillId="0" borderId="0" xfId="0" applyNumberFormat="1"/>
    <xf numFmtId="4" fontId="5" fillId="0" borderId="4" xfId="0" applyNumberFormat="1" applyFont="1" applyBorder="1" applyAlignment="1">
      <alignment horizontal="center" vertical="center"/>
    </xf>
    <xf numFmtId="4" fontId="4"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10" fontId="7" fillId="0" borderId="4" xfId="1" applyNumberFormat="1" applyFont="1" applyBorder="1" applyAlignment="1">
      <alignment horizontal="center" vertical="center" wrapText="1"/>
    </xf>
    <xf numFmtId="4" fontId="4" fillId="0" borderId="4" xfId="0" applyNumberFormat="1" applyFont="1" applyBorder="1" applyAlignment="1">
      <alignment horizontal="center" vertical="center"/>
    </xf>
    <xf numFmtId="4" fontId="6" fillId="0" borderId="0" xfId="0" applyNumberFormat="1" applyFont="1" applyAlignment="1">
      <alignment horizontal="center" vertical="center"/>
    </xf>
    <xf numFmtId="4" fontId="7" fillId="0" borderId="0" xfId="0" applyNumberFormat="1" applyFont="1" applyAlignment="1">
      <alignment horizontal="center" vertical="center" wrapText="1"/>
    </xf>
    <xf numFmtId="0" fontId="7" fillId="0" borderId="0" xfId="0" applyFont="1" applyAlignment="1">
      <alignment horizontal="center" vertical="center" wrapText="1"/>
    </xf>
    <xf numFmtId="4" fontId="7" fillId="0" borderId="0" xfId="0" applyNumberFormat="1" applyFont="1" applyAlignment="1">
      <alignment horizontal="center" vertical="center"/>
    </xf>
    <xf numFmtId="10" fontId="7" fillId="0" borderId="0" xfId="1" applyNumberFormat="1" applyFont="1" applyBorder="1" applyAlignment="1">
      <alignment horizontal="center" vertical="center" wrapText="1"/>
    </xf>
    <xf numFmtId="0" fontId="6" fillId="0" borderId="0" xfId="0" applyFont="1"/>
    <xf numFmtId="10" fontId="6" fillId="0" borderId="0" xfId="1" applyNumberFormat="1" applyFont="1"/>
    <xf numFmtId="0" fontId="5" fillId="0" borderId="4" xfId="0" applyFont="1" applyBorder="1" applyAlignment="1">
      <alignment horizontal="center"/>
    </xf>
    <xf numFmtId="4" fontId="6" fillId="0" borderId="4" xfId="0" applyNumberFormat="1" applyFont="1" applyBorder="1" applyAlignment="1">
      <alignment horizontal="left" vertical="center"/>
    </xf>
    <xf numFmtId="4" fontId="5" fillId="0" borderId="4" xfId="0" applyNumberFormat="1" applyFont="1" applyBorder="1" applyAlignment="1">
      <alignment horizontal="left" vertical="center"/>
    </xf>
    <xf numFmtId="0" fontId="5" fillId="0" borderId="4" xfId="0" applyFont="1" applyBorder="1" applyAlignment="1">
      <alignment horizontal="left"/>
    </xf>
    <xf numFmtId="4" fontId="0" fillId="0" borderId="0" xfId="0" applyNumberFormat="1" applyAlignment="1">
      <alignment horizontal="center"/>
    </xf>
    <xf numFmtId="4" fontId="7" fillId="3" borderId="4" xfId="0" applyNumberFormat="1" applyFont="1" applyFill="1" applyBorder="1" applyAlignment="1">
      <alignment horizontal="center" vertical="center"/>
    </xf>
    <xf numFmtId="4" fontId="12" fillId="0" borderId="4" xfId="0" applyNumberFormat="1" applyFont="1" applyBorder="1" applyAlignment="1">
      <alignment horizontal="center" vertical="center"/>
    </xf>
    <xf numFmtId="4"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4" fontId="14" fillId="0" borderId="4" xfId="0" applyNumberFormat="1" applyFont="1" applyBorder="1" applyAlignment="1">
      <alignment horizontal="left" vertical="center"/>
    </xf>
    <xf numFmtId="4" fontId="15" fillId="0" borderId="4" xfId="0" applyNumberFormat="1" applyFont="1" applyBorder="1" applyAlignment="1">
      <alignment horizontal="center" vertical="center"/>
    </xf>
    <xf numFmtId="10" fontId="15" fillId="0" borderId="4" xfId="1" applyNumberFormat="1" applyFont="1" applyBorder="1" applyAlignment="1">
      <alignment horizontal="center" vertical="center" wrapText="1"/>
    </xf>
    <xf numFmtId="4" fontId="12" fillId="0" borderId="4" xfId="0" applyNumberFormat="1" applyFont="1" applyBorder="1" applyAlignment="1">
      <alignment horizontal="left" vertical="center"/>
    </xf>
    <xf numFmtId="4" fontId="13" fillId="0" borderId="4" xfId="0" applyNumberFormat="1" applyFont="1" applyBorder="1" applyAlignment="1">
      <alignment horizontal="center" vertical="center"/>
    </xf>
    <xf numFmtId="0" fontId="16" fillId="0" borderId="4" xfId="0" applyFont="1" applyBorder="1"/>
    <xf numFmtId="0" fontId="1" fillId="0" borderId="0" xfId="0" applyFont="1"/>
    <xf numFmtId="43" fontId="14" fillId="0" borderId="4" xfId="2" applyFont="1" applyBorder="1"/>
    <xf numFmtId="10" fontId="14" fillId="0" borderId="4" xfId="1" applyNumberFormat="1" applyFont="1" applyBorder="1" applyAlignment="1">
      <alignment horizontal="center"/>
    </xf>
    <xf numFmtId="43" fontId="12" fillId="0" borderId="4" xfId="2" applyFont="1" applyBorder="1"/>
    <xf numFmtId="0" fontId="17" fillId="0" borderId="0" xfId="0" applyFont="1"/>
    <xf numFmtId="0" fontId="18" fillId="0" borderId="0" xfId="0" applyFont="1"/>
    <xf numFmtId="0" fontId="12" fillId="0" borderId="4" xfId="0" applyFont="1" applyBorder="1" applyAlignment="1">
      <alignment horizontal="left"/>
    </xf>
    <xf numFmtId="0" fontId="14" fillId="0" borderId="0" xfId="0" applyFont="1"/>
    <xf numFmtId="4" fontId="12" fillId="0" borderId="0" xfId="0" applyNumberFormat="1" applyFont="1" applyAlignment="1">
      <alignment horizontal="left" vertical="center"/>
    </xf>
    <xf numFmtId="4" fontId="13" fillId="0" borderId="0" xfId="0" applyNumberFormat="1" applyFont="1" applyAlignment="1">
      <alignment horizontal="center" vertical="center"/>
    </xf>
    <xf numFmtId="10" fontId="15" fillId="0" borderId="0" xfId="1" applyNumberFormat="1" applyFont="1" applyBorder="1" applyAlignment="1">
      <alignment horizontal="center" vertical="center" wrapText="1"/>
    </xf>
    <xf numFmtId="4" fontId="15" fillId="3" borderId="4" xfId="0" applyNumberFormat="1" applyFont="1" applyFill="1" applyBorder="1" applyAlignment="1">
      <alignment horizontal="center" vertical="center" wrapText="1"/>
    </xf>
    <xf numFmtId="0" fontId="10" fillId="0" borderId="4" xfId="0" applyFont="1" applyBorder="1" applyAlignment="1">
      <alignment horizontal="left" vertical="center" wrapText="1"/>
    </xf>
    <xf numFmtId="4" fontId="11" fillId="0" borderId="4" xfId="0" applyNumberFormat="1" applyFont="1" applyBorder="1" applyAlignment="1">
      <alignment horizontal="center" vertical="center"/>
    </xf>
    <xf numFmtId="4" fontId="11" fillId="0" borderId="4" xfId="0" applyNumberFormat="1" applyFont="1" applyBorder="1" applyAlignment="1">
      <alignment horizontal="center" vertical="center" wrapText="1"/>
    </xf>
    <xf numFmtId="0" fontId="0" fillId="0" borderId="4" xfId="0" applyBorder="1" applyAlignment="1">
      <alignment vertical="center"/>
    </xf>
    <xf numFmtId="0" fontId="19" fillId="0" borderId="4" xfId="0" applyFont="1" applyBorder="1"/>
    <xf numFmtId="0" fontId="20" fillId="0" borderId="4" xfId="0" applyFont="1" applyBorder="1" applyAlignment="1">
      <alignment vertical="center"/>
    </xf>
    <xf numFmtId="0" fontId="20" fillId="0" borderId="4" xfId="0" applyFont="1" applyBorder="1" applyAlignment="1">
      <alignment horizontal="left" vertical="center" wrapText="1"/>
    </xf>
    <xf numFmtId="4" fontId="20" fillId="0" borderId="4" xfId="0" applyNumberFormat="1" applyFont="1" applyBorder="1" applyAlignment="1">
      <alignment horizontal="center" vertical="center"/>
    </xf>
    <xf numFmtId="4" fontId="20" fillId="0" borderId="4" xfId="0" applyNumberFormat="1" applyFont="1" applyBorder="1" applyAlignment="1">
      <alignment horizontal="center" vertical="center" wrapText="1"/>
    </xf>
    <xf numFmtId="14" fontId="20" fillId="0" borderId="4" xfId="0" applyNumberFormat="1" applyFont="1" applyBorder="1" applyAlignment="1">
      <alignment horizontal="center" vertical="center"/>
    </xf>
    <xf numFmtId="0" fontId="20" fillId="0" borderId="4" xfId="0" applyFont="1" applyBorder="1" applyAlignment="1">
      <alignment horizontal="center" vertical="center" wrapText="1"/>
    </xf>
    <xf numFmtId="0" fontId="10" fillId="0" borderId="0" xfId="0" applyFont="1" applyAlignment="1">
      <alignment horizontal="center" vertical="center"/>
    </xf>
    <xf numFmtId="14" fontId="21" fillId="3" borderId="4" xfId="0" applyNumberFormat="1" applyFont="1" applyFill="1" applyBorder="1" applyAlignment="1">
      <alignment horizontal="left" vertical="center"/>
    </xf>
    <xf numFmtId="4" fontId="0" fillId="0" borderId="4" xfId="0" applyNumberFormat="1" applyBorder="1" applyAlignment="1">
      <alignment horizontal="center" vertical="center"/>
    </xf>
    <xf numFmtId="0" fontId="20" fillId="0" borderId="4" xfId="0" applyFont="1" applyBorder="1" applyAlignment="1">
      <alignment horizontal="center" vertical="center"/>
    </xf>
    <xf numFmtId="0" fontId="20" fillId="0" borderId="4" xfId="0" applyFont="1" applyBorder="1" applyAlignment="1">
      <alignment vertical="center" wrapText="1"/>
    </xf>
    <xf numFmtId="0" fontId="20" fillId="0" borderId="0" xfId="0" applyFont="1" applyAlignment="1">
      <alignment vertical="center" wrapText="1"/>
    </xf>
    <xf numFmtId="4" fontId="20" fillId="0" borderId="0" xfId="0" applyNumberFormat="1" applyFont="1" applyAlignment="1">
      <alignment horizontal="center" vertical="center" wrapText="1"/>
    </xf>
    <xf numFmtId="0" fontId="20" fillId="0" borderId="4" xfId="0" applyFont="1" applyBorder="1" applyAlignment="1">
      <alignment wrapText="1"/>
    </xf>
    <xf numFmtId="0" fontId="20" fillId="0" borderId="13" xfId="0"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4" fontId="20" fillId="0" borderId="4" xfId="0" applyNumberFormat="1" applyFont="1" applyBorder="1" applyAlignment="1">
      <alignment horizontal="left" vertical="center" wrapText="1"/>
    </xf>
    <xf numFmtId="0" fontId="20" fillId="0" borderId="0" xfId="0" applyFont="1" applyAlignment="1">
      <alignment wrapText="1"/>
    </xf>
    <xf numFmtId="0" fontId="10" fillId="0" borderId="0" xfId="0" applyFont="1"/>
    <xf numFmtId="0" fontId="20" fillId="0" borderId="4" xfId="0" applyFont="1" applyBorder="1" applyAlignment="1">
      <alignment horizontal="left" vertical="center"/>
    </xf>
    <xf numFmtId="0" fontId="20" fillId="0" borderId="12" xfId="0" applyFont="1" applyBorder="1" applyAlignment="1">
      <alignment horizontal="left" vertical="center"/>
    </xf>
    <xf numFmtId="0" fontId="10" fillId="0" borderId="0" xfId="0" applyFont="1" applyAlignment="1">
      <alignment horizontal="left"/>
    </xf>
    <xf numFmtId="4" fontId="10" fillId="0" borderId="0" xfId="0" applyNumberFormat="1" applyFont="1" applyAlignment="1">
      <alignment horizontal="left" vertical="center"/>
    </xf>
    <xf numFmtId="4" fontId="11" fillId="0" borderId="0" xfId="0" applyNumberFormat="1" applyFont="1" applyAlignment="1">
      <alignment horizontal="center" vertical="center"/>
    </xf>
    <xf numFmtId="10" fontId="11" fillId="0" borderId="0" xfId="1" applyNumberFormat="1" applyFont="1" applyFill="1" applyBorder="1" applyAlignment="1">
      <alignment horizontal="center" vertical="center" wrapText="1"/>
    </xf>
    <xf numFmtId="0" fontId="20" fillId="0" borderId="0" xfId="0" applyFont="1" applyAlignment="1">
      <alignment horizontal="center" vertical="center"/>
    </xf>
    <xf numFmtId="4" fontId="9" fillId="0" borderId="0" xfId="0" applyNumberFormat="1" applyFont="1" applyAlignment="1">
      <alignment horizontal="left" vertical="center"/>
    </xf>
    <xf numFmtId="4" fontId="8" fillId="0" borderId="0" xfId="0" applyNumberFormat="1" applyFont="1" applyAlignment="1">
      <alignment horizontal="center" vertical="center"/>
    </xf>
    <xf numFmtId="0" fontId="9" fillId="0" borderId="0" xfId="0" applyFont="1" applyAlignment="1">
      <alignment horizontal="left"/>
    </xf>
    <xf numFmtId="4" fontId="9" fillId="0" borderId="0" xfId="0" applyNumberFormat="1" applyFont="1" applyAlignment="1">
      <alignment horizontal="center" vertical="center"/>
    </xf>
    <xf numFmtId="4" fontId="8" fillId="0" borderId="0" xfId="0" applyNumberFormat="1" applyFont="1" applyAlignment="1">
      <alignment horizontal="center" vertical="center" wrapText="1"/>
    </xf>
    <xf numFmtId="0" fontId="8" fillId="0" borderId="0" xfId="0" applyFont="1" applyAlignment="1">
      <alignment horizontal="center" vertical="center" wrapText="1"/>
    </xf>
    <xf numFmtId="4" fontId="10" fillId="0" borderId="0" xfId="0" applyNumberFormat="1" applyFont="1"/>
    <xf numFmtId="4" fontId="10" fillId="0" borderId="0" xfId="0" applyNumberFormat="1" applyFont="1" applyAlignment="1">
      <alignment horizontal="center"/>
    </xf>
    <xf numFmtId="0" fontId="9" fillId="0" borderId="0" xfId="0" applyFont="1"/>
    <xf numFmtId="4" fontId="20" fillId="0" borderId="0" xfId="0" applyNumberFormat="1" applyFont="1" applyAlignment="1">
      <alignment horizontal="center" vertical="center"/>
    </xf>
    <xf numFmtId="14" fontId="20" fillId="0" borderId="0" xfId="0" applyNumberFormat="1" applyFont="1" applyAlignment="1">
      <alignment horizontal="center" vertical="center"/>
    </xf>
    <xf numFmtId="0" fontId="20" fillId="0" borderId="0" xfId="0" applyFont="1" applyAlignment="1">
      <alignment horizontal="center" vertical="center" wrapText="1"/>
    </xf>
    <xf numFmtId="4" fontId="20" fillId="0" borderId="0" xfId="0" applyNumberFormat="1" applyFont="1" applyAlignment="1">
      <alignment horizontal="left" vertical="center" wrapText="1"/>
    </xf>
    <xf numFmtId="0" fontId="0" fillId="0" borderId="0" xfId="0" applyAlignment="1">
      <alignment wrapText="1"/>
    </xf>
    <xf numFmtId="164" fontId="20" fillId="0" borderId="4" xfId="0" applyNumberFormat="1" applyFont="1" applyBorder="1" applyAlignment="1">
      <alignment horizontal="center" vertical="center"/>
    </xf>
    <xf numFmtId="0" fontId="20" fillId="0" borderId="0" xfId="0" applyFont="1"/>
    <xf numFmtId="4" fontId="20" fillId="0" borderId="0" xfId="0" applyNumberFormat="1" applyFont="1"/>
    <xf numFmtId="164" fontId="20" fillId="0" borderId="4" xfId="0" applyNumberFormat="1" applyFont="1" applyBorder="1" applyAlignment="1">
      <alignment horizontal="center" vertical="center" wrapText="1"/>
    </xf>
    <xf numFmtId="0" fontId="21" fillId="0" borderId="4" xfId="0" applyFont="1" applyBorder="1" applyAlignment="1">
      <alignment horizontal="left" vertical="center" wrapText="1"/>
    </xf>
    <xf numFmtId="0" fontId="22" fillId="0" borderId="0" xfId="0" applyFont="1"/>
    <xf numFmtId="4" fontId="22" fillId="0" borderId="0" xfId="0" applyNumberFormat="1" applyFont="1"/>
    <xf numFmtId="4" fontId="6" fillId="0" borderId="0" xfId="0" applyNumberFormat="1" applyFont="1"/>
    <xf numFmtId="0" fontId="10" fillId="0" borderId="4" xfId="0" applyFont="1" applyBorder="1" applyAlignment="1">
      <alignment vertical="center" wrapText="1"/>
    </xf>
    <xf numFmtId="164" fontId="10" fillId="0" borderId="4" xfId="0" applyNumberFormat="1" applyFont="1" applyBorder="1" applyAlignment="1">
      <alignment horizontal="center" vertical="center"/>
    </xf>
    <xf numFmtId="0" fontId="10" fillId="0" borderId="0" xfId="0" applyFont="1" applyAlignment="1">
      <alignment horizontal="center"/>
    </xf>
    <xf numFmtId="0" fontId="0" fillId="0" borderId="4" xfId="0" applyBorder="1" applyAlignment="1">
      <alignment horizontal="center" vertical="center" wrapText="1"/>
    </xf>
    <xf numFmtId="14" fontId="10" fillId="0" borderId="4" xfId="0" applyNumberFormat="1" applyFont="1" applyBorder="1" applyAlignment="1">
      <alignment horizontal="center" vertical="center" wrapText="1"/>
    </xf>
    <xf numFmtId="0" fontId="0" fillId="0" borderId="0" xfId="0" applyAlignment="1">
      <alignment horizontal="center"/>
    </xf>
    <xf numFmtId="10" fontId="11" fillId="0" borderId="0" xfId="1" applyNumberFormat="1" applyFont="1" applyFill="1" applyBorder="1" applyAlignment="1">
      <alignment horizontal="left" vertical="center" wrapText="1"/>
    </xf>
    <xf numFmtId="0" fontId="24" fillId="0" borderId="0" xfId="0" applyFont="1"/>
    <xf numFmtId="0" fontId="25" fillId="0" borderId="0" xfId="0" applyFont="1"/>
    <xf numFmtId="0" fontId="0" fillId="0" borderId="0" xfId="0" applyAlignment="1">
      <alignment horizontal="center" wrapText="1"/>
    </xf>
    <xf numFmtId="3" fontId="20" fillId="0" borderId="4" xfId="0" applyNumberFormat="1" applyFont="1" applyBorder="1" applyAlignment="1">
      <alignment horizontal="center" vertical="center" wrapText="1"/>
    </xf>
    <xf numFmtId="0" fontId="22" fillId="0" borderId="0" xfId="0" applyFont="1" applyAlignment="1">
      <alignment wrapText="1"/>
    </xf>
    <xf numFmtId="8" fontId="20" fillId="0" borderId="4" xfId="0" applyNumberFormat="1" applyFont="1" applyBorder="1" applyAlignment="1">
      <alignment horizontal="center" vertical="center" wrapText="1"/>
    </xf>
    <xf numFmtId="0" fontId="0" fillId="0" borderId="4" xfId="0" applyBorder="1" applyAlignment="1">
      <alignment horizontal="left" vertical="center" wrapText="1"/>
    </xf>
    <xf numFmtId="0" fontId="0" fillId="0" borderId="0" xfId="0" applyAlignment="1">
      <alignment horizontal="left"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cellXfs>
  <cellStyles count="3">
    <cellStyle name="Millares" xfId="2" builtinId="3"/>
    <cellStyle name="Normal" xfId="0" builtinId="0"/>
    <cellStyle name="Porcentual"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K64"/>
  <sheetViews>
    <sheetView showGridLines="0" tabSelected="1" workbookViewId="0">
      <selection sqref="A1:XFD25"/>
    </sheetView>
  </sheetViews>
  <sheetFormatPr baseColWidth="10" defaultRowHeight="15"/>
  <cols>
    <col min="1" max="1" width="11.28515625" style="144" bestFit="1" customWidth="1"/>
    <col min="2" max="2" width="9.85546875" style="144" bestFit="1" customWidth="1"/>
    <col min="3" max="3" width="57.42578125" customWidth="1"/>
    <col min="4" max="4" width="21.85546875" bestFit="1" customWidth="1"/>
    <col min="5" max="5" width="27.140625" customWidth="1"/>
    <col min="6" max="6" width="24.7109375" customWidth="1"/>
    <col min="7" max="7" width="11.42578125" style="144"/>
    <col min="8" max="8" width="20" bestFit="1" customWidth="1"/>
    <col min="9" max="9" width="23.42578125" bestFit="1" customWidth="1"/>
  </cols>
  <sheetData>
    <row r="1" spans="1:11" ht="41.25" customHeight="1" thickBot="1">
      <c r="A1" s="154" t="s">
        <v>439</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s="56" customFormat="1" ht="40.5" customHeight="1">
      <c r="A3" s="30" t="s">
        <v>371</v>
      </c>
      <c r="B3" s="99" t="s">
        <v>8</v>
      </c>
      <c r="C3" s="91" t="s">
        <v>380</v>
      </c>
      <c r="D3" s="131">
        <v>4380600</v>
      </c>
      <c r="E3" s="140">
        <v>4378854.32</v>
      </c>
      <c r="F3" s="85" t="s">
        <v>389</v>
      </c>
      <c r="G3" s="34">
        <v>45300</v>
      </c>
      <c r="H3" s="30">
        <v>24</v>
      </c>
      <c r="I3" s="99" t="s">
        <v>136</v>
      </c>
      <c r="K3" s="138"/>
    </row>
    <row r="4" spans="1:11" s="136" customFormat="1" ht="40.5" customHeight="1">
      <c r="A4" s="30" t="s">
        <v>372</v>
      </c>
      <c r="B4" s="99" t="s">
        <v>8</v>
      </c>
      <c r="C4" s="139" t="s">
        <v>381</v>
      </c>
      <c r="D4" s="131">
        <v>168224.3</v>
      </c>
      <c r="E4" s="140">
        <v>166950</v>
      </c>
      <c r="F4" s="85" t="s">
        <v>390</v>
      </c>
      <c r="G4" s="34">
        <v>45313</v>
      </c>
      <c r="H4" s="30">
        <v>4.33</v>
      </c>
      <c r="I4" s="99" t="s">
        <v>136</v>
      </c>
    </row>
    <row r="5" spans="1:11" s="136" customFormat="1" ht="40.5" customHeight="1">
      <c r="A5" s="30" t="s">
        <v>373</v>
      </c>
      <c r="B5" s="99" t="s">
        <v>16</v>
      </c>
      <c r="C5" s="139" t="s">
        <v>382</v>
      </c>
      <c r="D5" s="131">
        <v>300625</v>
      </c>
      <c r="E5" s="140">
        <v>300625</v>
      </c>
      <c r="F5" s="85" t="s">
        <v>391</v>
      </c>
      <c r="G5" s="34">
        <v>45316</v>
      </c>
      <c r="H5" s="30">
        <v>24</v>
      </c>
      <c r="I5" s="99" t="s">
        <v>136</v>
      </c>
      <c r="K5" s="137"/>
    </row>
    <row r="6" spans="1:11" s="136" customFormat="1" ht="51">
      <c r="A6" s="30" t="s">
        <v>374</v>
      </c>
      <c r="B6" s="90" t="s">
        <v>16</v>
      </c>
      <c r="C6" s="100" t="s">
        <v>383</v>
      </c>
      <c r="D6" s="134">
        <v>157000</v>
      </c>
      <c r="E6" s="134">
        <v>25311.200000000001</v>
      </c>
      <c r="F6" s="91" t="s">
        <v>396</v>
      </c>
      <c r="G6" s="143">
        <v>45324</v>
      </c>
      <c r="H6" s="142" t="s">
        <v>398</v>
      </c>
      <c r="I6" s="95" t="s">
        <v>136</v>
      </c>
    </row>
    <row r="7" spans="1:11" s="150" customFormat="1" ht="38.25">
      <c r="A7" s="30" t="s">
        <v>376</v>
      </c>
      <c r="B7" s="99" t="s">
        <v>8</v>
      </c>
      <c r="C7" s="139" t="s">
        <v>385</v>
      </c>
      <c r="D7" s="131">
        <v>50000</v>
      </c>
      <c r="E7" s="140">
        <v>50000</v>
      </c>
      <c r="F7" s="85" t="s">
        <v>81</v>
      </c>
      <c r="G7" s="34">
        <v>45331</v>
      </c>
      <c r="H7" s="30">
        <v>7</v>
      </c>
      <c r="I7" s="95" t="s">
        <v>137</v>
      </c>
    </row>
    <row r="8" spans="1:11" s="136" customFormat="1" ht="40.5" customHeight="1">
      <c r="A8" s="30" t="s">
        <v>375</v>
      </c>
      <c r="B8" s="99" t="s">
        <v>8</v>
      </c>
      <c r="C8" s="139" t="s">
        <v>384</v>
      </c>
      <c r="D8" s="131">
        <v>207000</v>
      </c>
      <c r="E8" s="140">
        <v>204000</v>
      </c>
      <c r="F8" s="85" t="s">
        <v>123</v>
      </c>
      <c r="G8" s="34">
        <v>45341</v>
      </c>
      <c r="H8" s="30">
        <v>24</v>
      </c>
      <c r="I8" s="99" t="s">
        <v>136</v>
      </c>
    </row>
    <row r="9" spans="1:11" s="136" customFormat="1" ht="38.25">
      <c r="A9" s="30" t="s">
        <v>374</v>
      </c>
      <c r="B9" s="90" t="s">
        <v>16</v>
      </c>
      <c r="C9" s="103" t="s">
        <v>383</v>
      </c>
      <c r="D9" s="131">
        <v>121000</v>
      </c>
      <c r="E9" s="131">
        <v>100681.86</v>
      </c>
      <c r="F9" s="91" t="s">
        <v>395</v>
      </c>
      <c r="G9" s="34">
        <v>45344</v>
      </c>
      <c r="H9" s="142" t="s">
        <v>397</v>
      </c>
      <c r="I9" s="99" t="s">
        <v>136</v>
      </c>
    </row>
    <row r="10" spans="1:11" s="136" customFormat="1" ht="40.5" customHeight="1">
      <c r="A10" s="30" t="s">
        <v>377</v>
      </c>
      <c r="B10" s="99" t="s">
        <v>8</v>
      </c>
      <c r="C10" s="139" t="s">
        <v>386</v>
      </c>
      <c r="D10" s="131">
        <v>256612.69</v>
      </c>
      <c r="E10" s="140">
        <v>202869.48</v>
      </c>
      <c r="F10" s="85" t="s">
        <v>392</v>
      </c>
      <c r="G10" s="143">
        <v>45454</v>
      </c>
      <c r="H10" s="30">
        <v>11</v>
      </c>
      <c r="I10" s="99" t="s">
        <v>136</v>
      </c>
    </row>
    <row r="11" spans="1:11" s="136" customFormat="1" ht="40.5" customHeight="1">
      <c r="A11" s="30" t="s">
        <v>378</v>
      </c>
      <c r="B11" s="99" t="s">
        <v>8</v>
      </c>
      <c r="C11" s="139" t="s">
        <v>387</v>
      </c>
      <c r="D11" s="131">
        <v>20000</v>
      </c>
      <c r="E11" s="140">
        <v>12859.04</v>
      </c>
      <c r="F11" s="85" t="s">
        <v>393</v>
      </c>
      <c r="G11" s="34">
        <v>45470</v>
      </c>
      <c r="H11" s="30">
        <v>12</v>
      </c>
      <c r="I11" s="95" t="s">
        <v>399</v>
      </c>
    </row>
    <row r="12" spans="1:11" s="136" customFormat="1" ht="40.5" customHeight="1">
      <c r="A12" s="30" t="s">
        <v>379</v>
      </c>
      <c r="B12" s="99" t="s">
        <v>8</v>
      </c>
      <c r="C12" s="139" t="s">
        <v>388</v>
      </c>
      <c r="D12" s="131">
        <v>8500</v>
      </c>
      <c r="E12" s="140">
        <v>867.64</v>
      </c>
      <c r="F12" s="85" t="s">
        <v>394</v>
      </c>
      <c r="G12" s="34">
        <v>45471</v>
      </c>
      <c r="H12" s="30">
        <v>12</v>
      </c>
      <c r="I12" s="95" t="s">
        <v>399</v>
      </c>
    </row>
    <row r="13" spans="1:11" s="132" customFormat="1" ht="40.5" customHeight="1">
      <c r="A13" s="95" t="s">
        <v>427</v>
      </c>
      <c r="B13" s="95" t="s">
        <v>8</v>
      </c>
      <c r="C13" s="100" t="s">
        <v>412</v>
      </c>
      <c r="D13" s="151">
        <v>90000</v>
      </c>
      <c r="E13" s="151">
        <v>77690</v>
      </c>
      <c r="F13" s="100" t="s">
        <v>431</v>
      </c>
      <c r="G13" s="94">
        <v>45496</v>
      </c>
      <c r="H13" s="95">
        <v>8</v>
      </c>
      <c r="I13" s="95" t="s">
        <v>138</v>
      </c>
    </row>
    <row r="14" spans="1:11" s="132" customFormat="1" ht="50.25" customHeight="1">
      <c r="A14" s="95" t="s">
        <v>426</v>
      </c>
      <c r="B14" s="95" t="s">
        <v>8</v>
      </c>
      <c r="C14" s="100" t="s">
        <v>411</v>
      </c>
      <c r="D14" s="151">
        <v>1126660.78</v>
      </c>
      <c r="E14" s="151">
        <v>1126296.92</v>
      </c>
      <c r="F14" s="100" t="s">
        <v>430</v>
      </c>
      <c r="G14" s="94">
        <v>45546</v>
      </c>
      <c r="H14" s="149">
        <v>36</v>
      </c>
      <c r="I14" s="95" t="s">
        <v>136</v>
      </c>
    </row>
    <row r="15" spans="1:11" s="146" customFormat="1" ht="40.5" customHeight="1">
      <c r="A15" s="95" t="s">
        <v>425</v>
      </c>
      <c r="B15" s="95" t="s">
        <v>16</v>
      </c>
      <c r="C15" s="100" t="s">
        <v>410</v>
      </c>
      <c r="D15" s="151">
        <v>69112.800000000003</v>
      </c>
      <c r="E15" s="151">
        <v>60819.38</v>
      </c>
      <c r="F15" s="152" t="s">
        <v>429</v>
      </c>
      <c r="G15" s="94">
        <v>45548</v>
      </c>
      <c r="H15" s="95">
        <v>4</v>
      </c>
      <c r="I15" s="95" t="s">
        <v>138</v>
      </c>
    </row>
    <row r="16" spans="1:11" s="132" customFormat="1" ht="40.5" customHeight="1">
      <c r="A16" s="95" t="s">
        <v>424</v>
      </c>
      <c r="B16" s="95" t="s">
        <v>8</v>
      </c>
      <c r="C16" s="100" t="s">
        <v>409</v>
      </c>
      <c r="D16" s="151">
        <v>140000</v>
      </c>
      <c r="E16" s="151">
        <v>133000</v>
      </c>
      <c r="F16" s="100" t="s">
        <v>432</v>
      </c>
      <c r="G16" s="94">
        <v>45572</v>
      </c>
      <c r="H16" s="95">
        <v>3</v>
      </c>
      <c r="I16" s="95" t="s">
        <v>136</v>
      </c>
      <c r="K16" s="133"/>
    </row>
    <row r="17" spans="1:11" s="132" customFormat="1" ht="40.5" customHeight="1">
      <c r="A17" s="95" t="s">
        <v>423</v>
      </c>
      <c r="B17" s="95" t="s">
        <v>8</v>
      </c>
      <c r="C17" s="100" t="s">
        <v>408</v>
      </c>
      <c r="D17" s="151">
        <v>90000</v>
      </c>
      <c r="E17" s="151">
        <v>0</v>
      </c>
      <c r="F17" s="100" t="s">
        <v>433</v>
      </c>
      <c r="G17" s="94">
        <v>45603</v>
      </c>
      <c r="H17" s="95">
        <v>12</v>
      </c>
      <c r="I17" s="95" t="s">
        <v>136</v>
      </c>
    </row>
    <row r="18" spans="1:11" s="132" customFormat="1" ht="47.25" customHeight="1">
      <c r="A18" s="95" t="s">
        <v>422</v>
      </c>
      <c r="B18" s="95" t="s">
        <v>8</v>
      </c>
      <c r="C18" s="100" t="s">
        <v>407</v>
      </c>
      <c r="D18" s="151">
        <v>118500</v>
      </c>
      <c r="E18" s="151">
        <v>121</v>
      </c>
      <c r="F18" s="91" t="s">
        <v>414</v>
      </c>
      <c r="G18" s="94">
        <v>45607</v>
      </c>
      <c r="H18" s="95">
        <v>12</v>
      </c>
      <c r="I18" s="95" t="s">
        <v>136</v>
      </c>
    </row>
    <row r="19" spans="1:11" s="132" customFormat="1" ht="40.5" customHeight="1">
      <c r="A19" s="95" t="s">
        <v>421</v>
      </c>
      <c r="B19" s="95" t="s">
        <v>8</v>
      </c>
      <c r="C19" s="100" t="s">
        <v>406</v>
      </c>
      <c r="D19" s="151">
        <v>107381.16</v>
      </c>
      <c r="E19" s="151">
        <v>107381.16</v>
      </c>
      <c r="F19" s="100" t="s">
        <v>434</v>
      </c>
      <c r="G19" s="94">
        <v>45609</v>
      </c>
      <c r="H19" s="95">
        <v>24</v>
      </c>
      <c r="I19" s="95" t="s">
        <v>137</v>
      </c>
    </row>
    <row r="20" spans="1:11" s="132" customFormat="1" ht="40.5" customHeight="1">
      <c r="A20" s="95" t="s">
        <v>419</v>
      </c>
      <c r="B20" s="95" t="s">
        <v>8</v>
      </c>
      <c r="C20" s="100" t="s">
        <v>404</v>
      </c>
      <c r="D20" s="151">
        <v>70000</v>
      </c>
      <c r="E20" s="151">
        <v>45381.96</v>
      </c>
      <c r="F20" s="91" t="s">
        <v>413</v>
      </c>
      <c r="G20" s="94">
        <v>45636</v>
      </c>
      <c r="H20" s="95">
        <v>12</v>
      </c>
      <c r="I20" s="99" t="s">
        <v>136</v>
      </c>
    </row>
    <row r="21" spans="1:11" s="132" customFormat="1" ht="51.75" customHeight="1">
      <c r="A21" s="95" t="s">
        <v>420</v>
      </c>
      <c r="B21" s="95" t="s">
        <v>8</v>
      </c>
      <c r="C21" s="100" t="s">
        <v>405</v>
      </c>
      <c r="D21" s="151">
        <v>153328.92000000001</v>
      </c>
      <c r="E21" s="151">
        <v>153328.92000000001</v>
      </c>
      <c r="F21" s="100" t="s">
        <v>435</v>
      </c>
      <c r="G21" s="94">
        <v>45636</v>
      </c>
      <c r="H21" s="95">
        <v>12</v>
      </c>
      <c r="I21" s="95" t="s">
        <v>137</v>
      </c>
      <c r="K21" s="133"/>
    </row>
    <row r="22" spans="1:11" s="132" customFormat="1" ht="40.5" customHeight="1">
      <c r="A22" s="95" t="s">
        <v>418</v>
      </c>
      <c r="B22" s="95" t="s">
        <v>8</v>
      </c>
      <c r="C22" s="100" t="s">
        <v>403</v>
      </c>
      <c r="D22" s="151">
        <v>20000</v>
      </c>
      <c r="E22" s="151">
        <v>13600</v>
      </c>
      <c r="F22" s="100" t="s">
        <v>436</v>
      </c>
      <c r="G22" s="94">
        <v>45638</v>
      </c>
      <c r="H22" s="95">
        <v>24</v>
      </c>
      <c r="I22" s="95" t="s">
        <v>138</v>
      </c>
      <c r="K22" s="133"/>
    </row>
    <row r="23" spans="1:11" s="132" customFormat="1" ht="40.5" customHeight="1">
      <c r="A23" s="95" t="s">
        <v>417</v>
      </c>
      <c r="B23" s="95" t="s">
        <v>16</v>
      </c>
      <c r="C23" s="100" t="s">
        <v>402</v>
      </c>
      <c r="D23" s="151">
        <v>892500</v>
      </c>
      <c r="E23" s="151">
        <v>845800</v>
      </c>
      <c r="F23" s="91" t="s">
        <v>437</v>
      </c>
      <c r="G23" s="94">
        <v>45645</v>
      </c>
      <c r="H23" s="95">
        <v>24</v>
      </c>
      <c r="I23" s="99" t="s">
        <v>136</v>
      </c>
    </row>
    <row r="24" spans="1:11" s="132" customFormat="1" ht="51.75" customHeight="1">
      <c r="A24" s="95" t="s">
        <v>416</v>
      </c>
      <c r="B24" s="95" t="s">
        <v>8</v>
      </c>
      <c r="C24" s="100" t="s">
        <v>401</v>
      </c>
      <c r="D24" s="151">
        <v>17880.89</v>
      </c>
      <c r="E24" s="151">
        <v>12450</v>
      </c>
      <c r="F24" s="100" t="s">
        <v>428</v>
      </c>
      <c r="G24" s="94">
        <v>45649</v>
      </c>
      <c r="H24" s="95">
        <v>12</v>
      </c>
      <c r="I24" s="95" t="s">
        <v>138</v>
      </c>
    </row>
    <row r="25" spans="1:11" s="146" customFormat="1" ht="40.5" customHeight="1">
      <c r="A25" s="95" t="s">
        <v>415</v>
      </c>
      <c r="B25" s="95" t="s">
        <v>8</v>
      </c>
      <c r="C25" s="100" t="s">
        <v>400</v>
      </c>
      <c r="D25" s="151">
        <v>140000</v>
      </c>
      <c r="E25" s="151">
        <v>110107.06</v>
      </c>
      <c r="F25" s="100" t="s">
        <v>438</v>
      </c>
      <c r="G25" s="94">
        <v>45652</v>
      </c>
      <c r="H25" s="95">
        <v>12</v>
      </c>
      <c r="I25" s="99" t="s">
        <v>136</v>
      </c>
    </row>
    <row r="26" spans="1:11">
      <c r="B26" s="141"/>
      <c r="C26" s="109"/>
      <c r="D26" s="113"/>
      <c r="E26" s="123"/>
      <c r="F26" s="145"/>
      <c r="G26" s="141"/>
      <c r="H26" s="147"/>
      <c r="I26" s="116"/>
    </row>
    <row r="27" spans="1:11">
      <c r="A27" s="148"/>
      <c r="B27" s="148"/>
      <c r="C27" s="130"/>
      <c r="D27" s="130"/>
      <c r="E27" s="123"/>
      <c r="F27" s="145"/>
      <c r="G27" s="141"/>
      <c r="H27" s="109"/>
      <c r="I27" s="116"/>
    </row>
    <row r="28" spans="1:11">
      <c r="A28" s="141"/>
      <c r="B28" s="141"/>
      <c r="C28" s="109"/>
      <c r="D28" s="109"/>
      <c r="E28" s="123"/>
      <c r="F28" s="109"/>
      <c r="G28" s="141"/>
      <c r="H28" s="109"/>
      <c r="I28" s="116"/>
    </row>
    <row r="29" spans="1:11">
      <c r="A29" s="141"/>
      <c r="B29" s="141"/>
      <c r="C29" s="109"/>
      <c r="D29" s="119"/>
      <c r="E29" s="123"/>
      <c r="F29" s="109"/>
      <c r="G29" s="141"/>
      <c r="H29" s="109"/>
      <c r="I29" s="116"/>
    </row>
    <row r="30" spans="1:11">
      <c r="A30" s="141"/>
      <c r="B30" s="141"/>
      <c r="C30" s="109"/>
      <c r="D30" s="120"/>
      <c r="E30" s="121"/>
      <c r="F30" s="122"/>
      <c r="G30" s="141"/>
      <c r="H30" s="109"/>
      <c r="I30" s="116"/>
    </row>
    <row r="31" spans="1:11">
      <c r="A31" s="141"/>
      <c r="B31" s="141"/>
      <c r="C31" s="109"/>
      <c r="D31" s="113"/>
      <c r="E31" s="114"/>
      <c r="F31" s="115"/>
      <c r="G31" s="141"/>
      <c r="H31" s="109"/>
      <c r="I31" s="116"/>
    </row>
    <row r="32" spans="1:11">
      <c r="A32" s="141"/>
      <c r="B32" s="141"/>
      <c r="C32" s="109"/>
      <c r="D32" s="113"/>
      <c r="E32" s="114"/>
      <c r="F32" s="115"/>
      <c r="G32" s="141"/>
      <c r="H32" s="109"/>
      <c r="I32" s="116"/>
    </row>
    <row r="33" spans="1:10">
      <c r="A33" s="141"/>
      <c r="B33" s="141"/>
      <c r="C33" s="109"/>
      <c r="D33" s="113"/>
      <c r="E33" s="114"/>
      <c r="F33" s="115"/>
      <c r="G33" s="141"/>
      <c r="H33" s="109"/>
      <c r="I33" s="116"/>
    </row>
    <row r="34" spans="1:10">
      <c r="A34" s="141"/>
      <c r="B34" s="141"/>
      <c r="C34" s="109"/>
      <c r="D34" s="113"/>
      <c r="E34" s="114"/>
      <c r="F34" s="115"/>
      <c r="G34" s="141"/>
      <c r="H34" s="109"/>
      <c r="I34" s="116"/>
    </row>
    <row r="35" spans="1:10">
      <c r="A35" s="141"/>
      <c r="B35" s="141"/>
      <c r="C35" s="109"/>
      <c r="D35" s="117"/>
      <c r="E35" s="118"/>
      <c r="F35" s="115"/>
      <c r="G35" s="141"/>
      <c r="H35" s="123"/>
      <c r="I35" s="116"/>
    </row>
    <row r="36" spans="1:10">
      <c r="A36" s="141"/>
      <c r="B36" s="141"/>
      <c r="C36" s="109"/>
      <c r="D36" s="109"/>
      <c r="E36" s="109"/>
      <c r="F36" s="109"/>
      <c r="G36" s="141"/>
      <c r="H36" s="109"/>
      <c r="I36" s="116"/>
    </row>
    <row r="37" spans="1:10">
      <c r="A37" s="141"/>
      <c r="B37" s="141"/>
      <c r="C37" s="109"/>
      <c r="D37" s="109"/>
      <c r="E37" s="109"/>
      <c r="F37" s="109"/>
      <c r="G37" s="141"/>
      <c r="H37" s="109"/>
      <c r="I37" s="116"/>
    </row>
    <row r="38" spans="1:10">
      <c r="A38" s="141"/>
      <c r="B38" s="141"/>
      <c r="C38" s="109"/>
      <c r="D38" s="119"/>
      <c r="E38" s="109"/>
      <c r="F38" s="109"/>
      <c r="G38" s="141"/>
      <c r="H38" s="109"/>
      <c r="I38" s="116"/>
    </row>
    <row r="39" spans="1:10">
      <c r="A39" s="141"/>
      <c r="B39" s="141"/>
      <c r="C39" s="109"/>
      <c r="D39" s="120"/>
      <c r="E39" s="121"/>
      <c r="F39" s="122"/>
      <c r="G39" s="141"/>
      <c r="H39" s="109"/>
      <c r="I39" s="116"/>
    </row>
    <row r="40" spans="1:10">
      <c r="A40" s="141"/>
      <c r="B40" s="141"/>
      <c r="C40" s="109"/>
      <c r="D40" s="113"/>
      <c r="E40" s="124"/>
      <c r="F40" s="115"/>
      <c r="G40" s="141"/>
      <c r="H40" s="109"/>
      <c r="I40" s="116"/>
      <c r="J40" s="2"/>
    </row>
    <row r="41" spans="1:10">
      <c r="A41" s="141"/>
      <c r="B41" s="141"/>
      <c r="C41" s="109"/>
      <c r="D41" s="113"/>
      <c r="E41" s="114"/>
      <c r="F41" s="115"/>
      <c r="G41" s="141"/>
      <c r="H41" s="109"/>
      <c r="I41" s="116"/>
    </row>
    <row r="42" spans="1:10">
      <c r="A42" s="141"/>
      <c r="B42" s="141"/>
      <c r="C42" s="109"/>
      <c r="D42" s="117"/>
      <c r="E42" s="118"/>
      <c r="F42" s="115"/>
      <c r="G42" s="141"/>
      <c r="H42" s="109"/>
      <c r="I42" s="116"/>
    </row>
    <row r="43" spans="1:10">
      <c r="A43" s="141"/>
      <c r="B43" s="141"/>
      <c r="C43" s="109"/>
      <c r="D43" s="109"/>
      <c r="E43" s="109"/>
      <c r="F43" s="109"/>
      <c r="G43" s="141"/>
      <c r="H43" s="109"/>
      <c r="I43" s="116"/>
    </row>
    <row r="44" spans="1:10">
      <c r="A44" s="141"/>
      <c r="B44" s="141"/>
      <c r="C44" s="109"/>
      <c r="D44" s="109"/>
      <c r="E44" s="109"/>
      <c r="F44" s="109"/>
      <c r="G44" s="141"/>
      <c r="H44" s="109"/>
      <c r="I44" s="116"/>
    </row>
    <row r="45" spans="1:10">
      <c r="A45" s="141"/>
      <c r="B45" s="141"/>
      <c r="C45" s="109"/>
      <c r="D45" s="125"/>
      <c r="E45" s="109"/>
      <c r="F45" s="109"/>
      <c r="G45" s="141"/>
      <c r="H45" s="109"/>
      <c r="I45" s="116"/>
    </row>
    <row r="46" spans="1:10">
      <c r="A46" s="141"/>
      <c r="B46" s="141"/>
      <c r="C46" s="109"/>
      <c r="D46" s="120"/>
      <c r="E46" s="121"/>
      <c r="F46" s="122"/>
      <c r="G46" s="141"/>
      <c r="H46" s="109"/>
      <c r="I46" s="116"/>
    </row>
    <row r="47" spans="1:10">
      <c r="A47" s="141"/>
      <c r="B47" s="141"/>
      <c r="C47" s="109"/>
      <c r="D47" s="113"/>
      <c r="E47" s="124"/>
      <c r="F47" s="115"/>
      <c r="G47" s="141"/>
      <c r="H47" s="109"/>
      <c r="I47" s="116"/>
    </row>
    <row r="48" spans="1:10">
      <c r="A48" s="141"/>
      <c r="B48" s="141"/>
      <c r="C48" s="109"/>
      <c r="D48" s="117"/>
      <c r="E48" s="118"/>
      <c r="F48" s="115"/>
      <c r="G48" s="141"/>
      <c r="H48" s="109"/>
      <c r="I48" s="116"/>
    </row>
    <row r="49" spans="1:9">
      <c r="A49" s="141"/>
      <c r="B49" s="141"/>
      <c r="C49" s="109"/>
      <c r="D49" s="109"/>
      <c r="E49" s="109"/>
      <c r="F49" s="109"/>
      <c r="G49" s="141"/>
      <c r="H49" s="109"/>
      <c r="I49" s="116"/>
    </row>
    <row r="50" spans="1:9">
      <c r="A50" s="141"/>
      <c r="B50" s="141"/>
      <c r="C50" s="109"/>
      <c r="D50" s="125"/>
      <c r="E50" s="109"/>
      <c r="F50" s="109"/>
      <c r="G50" s="141"/>
      <c r="H50" s="109"/>
      <c r="I50" s="116"/>
    </row>
    <row r="51" spans="1:9">
      <c r="A51" s="141"/>
      <c r="B51" s="141"/>
      <c r="C51" s="109"/>
      <c r="D51" s="120"/>
      <c r="E51" s="121"/>
      <c r="F51" s="122"/>
      <c r="G51" s="141"/>
      <c r="H51" s="109"/>
      <c r="I51" s="116"/>
    </row>
    <row r="52" spans="1:9">
      <c r="A52" s="141"/>
      <c r="B52" s="141"/>
      <c r="C52" s="109"/>
      <c r="D52" s="113"/>
      <c r="E52" s="124"/>
      <c r="F52" s="115"/>
      <c r="G52" s="141"/>
      <c r="H52" s="109"/>
      <c r="I52" s="116"/>
    </row>
    <row r="53" spans="1:9">
      <c r="A53" s="141"/>
      <c r="B53" s="141"/>
      <c r="C53" s="109"/>
      <c r="D53" s="117"/>
      <c r="E53" s="118"/>
      <c r="F53" s="115"/>
      <c r="G53" s="141"/>
      <c r="H53" s="109"/>
      <c r="I53" s="116"/>
    </row>
    <row r="54" spans="1:9">
      <c r="A54" s="141"/>
      <c r="B54" s="141"/>
      <c r="C54" s="109"/>
      <c r="D54" s="109"/>
      <c r="E54" s="109"/>
      <c r="F54" s="109"/>
      <c r="G54" s="141"/>
      <c r="H54" s="109"/>
      <c r="I54" s="116"/>
    </row>
    <row r="55" spans="1:9">
      <c r="A55" s="141"/>
      <c r="B55" s="141"/>
      <c r="C55" s="109"/>
      <c r="D55" s="109"/>
      <c r="E55" s="109"/>
      <c r="F55" s="109"/>
      <c r="G55" s="141"/>
      <c r="H55" s="109"/>
      <c r="I55" s="116"/>
    </row>
    <row r="56" spans="1:9">
      <c r="A56" s="141"/>
      <c r="B56" s="141"/>
      <c r="C56" s="109"/>
      <c r="D56" s="109"/>
      <c r="E56" s="109"/>
      <c r="F56" s="109"/>
      <c r="G56" s="141"/>
      <c r="H56" s="109"/>
      <c r="I56" s="116"/>
    </row>
    <row r="57" spans="1:9">
      <c r="A57" s="141"/>
      <c r="B57" s="141"/>
      <c r="C57" s="109"/>
      <c r="D57" s="109"/>
      <c r="E57" s="109"/>
      <c r="F57" s="109"/>
      <c r="G57" s="141"/>
      <c r="H57" s="109"/>
      <c r="I57" s="116"/>
    </row>
    <row r="58" spans="1:9">
      <c r="A58" s="116"/>
      <c r="B58" s="116"/>
      <c r="C58" s="105"/>
      <c r="D58" s="126"/>
      <c r="E58" s="102"/>
      <c r="F58" s="101"/>
      <c r="G58" s="127"/>
      <c r="H58" s="128"/>
      <c r="I58" s="116"/>
    </row>
    <row r="59" spans="1:9">
      <c r="A59" s="116"/>
      <c r="B59" s="116"/>
      <c r="C59" s="105"/>
      <c r="D59" s="126"/>
      <c r="E59" s="129"/>
      <c r="F59" s="101"/>
      <c r="G59" s="127"/>
      <c r="H59" s="128"/>
      <c r="I59" s="116"/>
    </row>
    <row r="60" spans="1:9">
      <c r="A60" s="116"/>
      <c r="B60" s="116"/>
      <c r="C60" s="101"/>
      <c r="D60" s="126"/>
      <c r="E60" s="126"/>
      <c r="F60" s="105"/>
      <c r="G60" s="127"/>
      <c r="H60" s="116"/>
      <c r="I60" s="116"/>
    </row>
    <row r="61" spans="1:9">
      <c r="A61" s="116"/>
      <c r="B61" s="116"/>
      <c r="C61" s="101"/>
      <c r="D61" s="126"/>
      <c r="E61" s="126"/>
      <c r="F61" s="108"/>
      <c r="G61" s="127"/>
      <c r="H61" s="116"/>
      <c r="I61" s="116"/>
    </row>
    <row r="64" spans="1:9">
      <c r="A64" s="153"/>
      <c r="B64" s="153"/>
      <c r="C64" s="153"/>
      <c r="D64" s="153"/>
    </row>
  </sheetData>
  <sortState ref="A3:I25">
    <sortCondition ref="G3:G25"/>
  </sortState>
  <mergeCells count="2">
    <mergeCell ref="A64:D64"/>
    <mergeCell ref="A1:I1"/>
  </mergeCells>
  <phoneticPr fontId="2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K58"/>
  <sheetViews>
    <sheetView showGridLines="0" workbookViewId="0">
      <selection sqref="A1:XFD1048576"/>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154" t="s">
        <v>329</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ht="40.5" customHeight="1">
      <c r="A3" s="110" t="s">
        <v>212</v>
      </c>
      <c r="B3" s="99" t="s">
        <v>16</v>
      </c>
      <c r="C3" s="91" t="s">
        <v>230</v>
      </c>
      <c r="D3" s="131">
        <v>6247500</v>
      </c>
      <c r="E3" s="131">
        <v>6162143.0300000003</v>
      </c>
      <c r="F3" s="104" t="s">
        <v>341</v>
      </c>
      <c r="G3" s="94">
        <v>44936</v>
      </c>
      <c r="H3" s="99">
        <v>71</v>
      </c>
      <c r="I3" s="99" t="s">
        <v>136</v>
      </c>
      <c r="K3" s="2"/>
    </row>
    <row r="4" spans="1:11" s="132" customFormat="1" ht="40.5" customHeight="1">
      <c r="A4" s="110" t="s">
        <v>330</v>
      </c>
      <c r="B4" s="99" t="s">
        <v>8</v>
      </c>
      <c r="C4" s="91" t="s">
        <v>342</v>
      </c>
      <c r="D4" s="131">
        <v>17950</v>
      </c>
      <c r="E4" s="131">
        <v>17950</v>
      </c>
      <c r="F4" s="91" t="s">
        <v>123</v>
      </c>
      <c r="G4" s="94">
        <v>45011</v>
      </c>
      <c r="H4" s="95" t="s">
        <v>343</v>
      </c>
      <c r="I4" s="99" t="s">
        <v>137</v>
      </c>
    </row>
    <row r="5" spans="1:11" s="132" customFormat="1" ht="40.5" customHeight="1">
      <c r="A5" s="110" t="s">
        <v>331</v>
      </c>
      <c r="B5" s="99" t="s">
        <v>16</v>
      </c>
      <c r="C5" s="91" t="s">
        <v>344</v>
      </c>
      <c r="D5" s="131">
        <v>7575000</v>
      </c>
      <c r="E5" s="131">
        <v>5645000</v>
      </c>
      <c r="F5" s="91" t="s">
        <v>345</v>
      </c>
      <c r="G5" s="94">
        <v>45020</v>
      </c>
      <c r="H5" s="99" t="s">
        <v>346</v>
      </c>
      <c r="I5" s="99" t="s">
        <v>136</v>
      </c>
      <c r="K5" s="133"/>
    </row>
    <row r="6" spans="1:11" s="132" customFormat="1" ht="40.5" customHeight="1">
      <c r="A6" s="110" t="s">
        <v>332</v>
      </c>
      <c r="B6" s="99" t="s">
        <v>266</v>
      </c>
      <c r="C6" s="91" t="s">
        <v>347</v>
      </c>
      <c r="D6" s="131">
        <v>489890.92</v>
      </c>
      <c r="E6" s="131">
        <v>489890.92</v>
      </c>
      <c r="F6" s="91" t="s">
        <v>348</v>
      </c>
      <c r="G6" s="94">
        <v>45093</v>
      </c>
      <c r="H6" s="99" t="s">
        <v>281</v>
      </c>
      <c r="I6" s="95" t="s">
        <v>243</v>
      </c>
    </row>
    <row r="7" spans="1:11" s="132" customFormat="1" ht="40.5" customHeight="1">
      <c r="A7" s="110" t="s">
        <v>333</v>
      </c>
      <c r="B7" s="99" t="s">
        <v>8</v>
      </c>
      <c r="C7" s="91" t="s">
        <v>349</v>
      </c>
      <c r="D7" s="131">
        <v>20000</v>
      </c>
      <c r="E7" s="134">
        <v>15990</v>
      </c>
      <c r="F7" s="91" t="s">
        <v>350</v>
      </c>
      <c r="G7" s="94">
        <v>45049</v>
      </c>
      <c r="H7" s="95" t="s">
        <v>224</v>
      </c>
      <c r="I7" s="99" t="s">
        <v>138</v>
      </c>
    </row>
    <row r="8" spans="1:11" s="132" customFormat="1" ht="50.25" customHeight="1">
      <c r="A8" s="110" t="s">
        <v>334</v>
      </c>
      <c r="B8" s="99" t="s">
        <v>8</v>
      </c>
      <c r="C8" s="91" t="s">
        <v>351</v>
      </c>
      <c r="D8" s="131">
        <v>29000</v>
      </c>
      <c r="E8" s="131">
        <v>22491.73</v>
      </c>
      <c r="F8" s="110" t="s">
        <v>352</v>
      </c>
      <c r="G8" s="94">
        <v>45154</v>
      </c>
      <c r="H8" s="99" t="s">
        <v>353</v>
      </c>
      <c r="I8" s="99" t="s">
        <v>138</v>
      </c>
    </row>
    <row r="9" spans="1:11" ht="40.5" customHeight="1">
      <c r="A9" s="110" t="s">
        <v>215</v>
      </c>
      <c r="B9" s="99" t="s">
        <v>8</v>
      </c>
      <c r="C9" s="107" t="s">
        <v>369</v>
      </c>
      <c r="D9" s="131">
        <v>93104.2</v>
      </c>
      <c r="E9" s="131">
        <v>91701.64</v>
      </c>
      <c r="F9" s="135" t="s">
        <v>238</v>
      </c>
      <c r="G9" s="94">
        <v>44943</v>
      </c>
      <c r="H9" s="95" t="s">
        <v>370</v>
      </c>
      <c r="I9" s="99" t="s">
        <v>137</v>
      </c>
    </row>
    <row r="10" spans="1:11" s="132" customFormat="1" ht="63.75">
      <c r="A10" s="110" t="s">
        <v>335</v>
      </c>
      <c r="B10" s="99" t="s">
        <v>16</v>
      </c>
      <c r="C10" s="91" t="s">
        <v>354</v>
      </c>
      <c r="D10" s="131">
        <v>338939.34</v>
      </c>
      <c r="E10" s="131">
        <v>293748.32</v>
      </c>
      <c r="F10" s="91" t="s">
        <v>355</v>
      </c>
      <c r="G10" s="94">
        <v>45090</v>
      </c>
      <c r="H10" s="99" t="s">
        <v>202</v>
      </c>
      <c r="I10" s="99" t="s">
        <v>136</v>
      </c>
      <c r="K10" s="133"/>
    </row>
    <row r="11" spans="1:11" s="132" customFormat="1" ht="40.5" customHeight="1">
      <c r="A11" s="110" t="s">
        <v>336</v>
      </c>
      <c r="B11" s="99" t="s">
        <v>8</v>
      </c>
      <c r="C11" s="91" t="s">
        <v>356</v>
      </c>
      <c r="D11" s="131">
        <v>78000</v>
      </c>
      <c r="E11" s="131">
        <v>62400</v>
      </c>
      <c r="F11" s="91" t="s">
        <v>357</v>
      </c>
      <c r="G11" s="94">
        <v>45141</v>
      </c>
      <c r="H11" s="95" t="s">
        <v>202</v>
      </c>
      <c r="I11" s="99" t="s">
        <v>138</v>
      </c>
    </row>
    <row r="12" spans="1:11" s="132" customFormat="1" ht="40.5" customHeight="1">
      <c r="A12" s="110" t="s">
        <v>337</v>
      </c>
      <c r="B12" s="99" t="s">
        <v>16</v>
      </c>
      <c r="C12" s="91" t="s">
        <v>358</v>
      </c>
      <c r="D12" s="131">
        <v>3655000</v>
      </c>
      <c r="E12" s="131">
        <f>2999000+530000</f>
        <v>3529000</v>
      </c>
      <c r="F12" s="91" t="s">
        <v>359</v>
      </c>
      <c r="G12" s="94">
        <v>45142</v>
      </c>
      <c r="H12" s="99" t="s">
        <v>360</v>
      </c>
      <c r="I12" s="99" t="s">
        <v>136</v>
      </c>
    </row>
    <row r="13" spans="1:11" s="132" customFormat="1" ht="40.5" customHeight="1">
      <c r="A13" s="110" t="s">
        <v>337</v>
      </c>
      <c r="B13" s="99" t="s">
        <v>16</v>
      </c>
      <c r="C13" s="91" t="s">
        <v>358</v>
      </c>
      <c r="D13" s="131">
        <v>2407500</v>
      </c>
      <c r="E13" s="131">
        <f>2035000+180000</f>
        <v>2215000</v>
      </c>
      <c r="F13" s="91" t="s">
        <v>361</v>
      </c>
      <c r="G13" s="94">
        <v>45142</v>
      </c>
      <c r="H13" s="99" t="s">
        <v>360</v>
      </c>
      <c r="I13" s="99" t="s">
        <v>136</v>
      </c>
    </row>
    <row r="14" spans="1:11" s="132" customFormat="1" ht="40.5" customHeight="1">
      <c r="A14" s="110" t="s">
        <v>338</v>
      </c>
      <c r="B14" s="99" t="s">
        <v>16</v>
      </c>
      <c r="C14" s="91" t="s">
        <v>362</v>
      </c>
      <c r="D14" s="131">
        <v>399997.4</v>
      </c>
      <c r="E14" s="131">
        <v>306339.8</v>
      </c>
      <c r="F14" s="91" t="s">
        <v>363</v>
      </c>
      <c r="G14" s="94">
        <v>45180</v>
      </c>
      <c r="H14" s="95" t="s">
        <v>202</v>
      </c>
      <c r="I14" s="99" t="s">
        <v>136</v>
      </c>
    </row>
    <row r="15" spans="1:11" s="132" customFormat="1" ht="40.5" customHeight="1">
      <c r="A15" s="110" t="s">
        <v>338</v>
      </c>
      <c r="B15" s="99" t="s">
        <v>16</v>
      </c>
      <c r="C15" s="91" t="s">
        <v>362</v>
      </c>
      <c r="D15" s="131">
        <v>106000.71</v>
      </c>
      <c r="E15" s="131">
        <v>68003.44</v>
      </c>
      <c r="F15" s="91" t="s">
        <v>364</v>
      </c>
      <c r="G15" s="94">
        <v>45180</v>
      </c>
      <c r="H15" s="95" t="s">
        <v>202</v>
      </c>
      <c r="I15" s="99" t="s">
        <v>136</v>
      </c>
      <c r="K15" s="133"/>
    </row>
    <row r="16" spans="1:11" s="132" customFormat="1" ht="40.5" customHeight="1">
      <c r="A16" s="110" t="s">
        <v>338</v>
      </c>
      <c r="B16" s="99" t="s">
        <v>16</v>
      </c>
      <c r="C16" s="91" t="s">
        <v>362</v>
      </c>
      <c r="D16" s="131">
        <v>44004.24</v>
      </c>
      <c r="E16" s="131">
        <v>28700.04</v>
      </c>
      <c r="F16" s="91" t="s">
        <v>365</v>
      </c>
      <c r="G16" s="94">
        <v>45180</v>
      </c>
      <c r="H16" s="95" t="s">
        <v>202</v>
      </c>
      <c r="I16" s="99" t="s">
        <v>136</v>
      </c>
      <c r="K16" s="133"/>
    </row>
    <row r="17" spans="1:9" s="132" customFormat="1" ht="40.5" customHeight="1">
      <c r="A17" s="110" t="s">
        <v>339</v>
      </c>
      <c r="B17" s="99" t="s">
        <v>266</v>
      </c>
      <c r="C17" s="91" t="s">
        <v>366</v>
      </c>
      <c r="D17" s="131">
        <v>1776117.37</v>
      </c>
      <c r="E17" s="131">
        <v>1597888.46</v>
      </c>
      <c r="F17" s="91" t="s">
        <v>367</v>
      </c>
      <c r="G17" s="94">
        <v>45183</v>
      </c>
      <c r="H17" s="95" t="s">
        <v>242</v>
      </c>
      <c r="I17" s="99" t="s">
        <v>136</v>
      </c>
    </row>
    <row r="18" spans="1:9" s="132" customFormat="1" ht="51">
      <c r="A18" s="110" t="s">
        <v>340</v>
      </c>
      <c r="B18" s="99" t="s">
        <v>16</v>
      </c>
      <c r="C18" s="91" t="s">
        <v>368</v>
      </c>
      <c r="D18" s="131">
        <v>1250000</v>
      </c>
      <c r="E18" s="131">
        <v>1171385</v>
      </c>
      <c r="F18" s="91" t="s">
        <v>22</v>
      </c>
      <c r="G18" s="94">
        <v>45244</v>
      </c>
      <c r="H18" s="95" t="s">
        <v>188</v>
      </c>
      <c r="I18" s="99" t="s">
        <v>136</v>
      </c>
    </row>
    <row r="19" spans="1:9">
      <c r="A19" s="112"/>
      <c r="B19" s="109"/>
      <c r="C19" s="109"/>
      <c r="D19" s="113"/>
      <c r="E19" s="123"/>
      <c r="F19" s="115"/>
      <c r="G19" s="109"/>
      <c r="H19" s="109"/>
      <c r="I19" s="116"/>
    </row>
    <row r="20" spans="1:9">
      <c r="B20" s="109"/>
      <c r="C20" s="109"/>
      <c r="D20" s="113"/>
      <c r="E20" s="123"/>
      <c r="F20" s="115"/>
      <c r="G20" s="109"/>
      <c r="H20" s="109"/>
      <c r="I20" s="116"/>
    </row>
    <row r="21" spans="1:9">
      <c r="A21" s="130"/>
      <c r="B21" s="130"/>
      <c r="C21" s="130"/>
      <c r="D21" s="130"/>
      <c r="E21" s="123"/>
      <c r="F21" s="115"/>
      <c r="G21" s="109"/>
      <c r="H21" s="109"/>
      <c r="I21" s="116"/>
    </row>
    <row r="22" spans="1:9">
      <c r="A22" s="112"/>
      <c r="B22" s="109"/>
      <c r="C22" s="109"/>
      <c r="D22" s="109"/>
      <c r="E22" s="123"/>
      <c r="F22" s="109"/>
      <c r="G22" s="109"/>
      <c r="H22" s="109"/>
      <c r="I22" s="116"/>
    </row>
    <row r="23" spans="1:9">
      <c r="A23" s="112"/>
      <c r="B23" s="109"/>
      <c r="C23" s="109"/>
      <c r="D23" s="119"/>
      <c r="E23" s="123"/>
      <c r="F23" s="109"/>
      <c r="G23" s="109"/>
      <c r="H23" s="109"/>
      <c r="I23" s="116"/>
    </row>
    <row r="24" spans="1:9">
      <c r="A24" s="112"/>
      <c r="B24" s="109"/>
      <c r="C24" s="109"/>
      <c r="D24" s="120"/>
      <c r="E24" s="121"/>
      <c r="F24" s="122"/>
      <c r="G24" s="109"/>
      <c r="H24" s="109"/>
      <c r="I24" s="116"/>
    </row>
    <row r="25" spans="1:9">
      <c r="A25" s="112"/>
      <c r="B25" s="109"/>
      <c r="C25" s="109"/>
      <c r="D25" s="113"/>
      <c r="E25" s="114"/>
      <c r="F25" s="115"/>
      <c r="G25" s="109"/>
      <c r="H25" s="109"/>
      <c r="I25" s="116"/>
    </row>
    <row r="26" spans="1:9">
      <c r="A26" s="112"/>
      <c r="B26" s="109"/>
      <c r="C26" s="109"/>
      <c r="D26" s="113"/>
      <c r="E26" s="114"/>
      <c r="F26" s="115"/>
      <c r="G26" s="109"/>
      <c r="H26" s="109"/>
      <c r="I26" s="116"/>
    </row>
    <row r="27" spans="1:9">
      <c r="A27" s="112"/>
      <c r="B27" s="109"/>
      <c r="C27" s="109"/>
      <c r="D27" s="113"/>
      <c r="E27" s="114"/>
      <c r="F27" s="115"/>
      <c r="G27" s="109"/>
      <c r="H27" s="109"/>
      <c r="I27" s="116"/>
    </row>
    <row r="28" spans="1:9">
      <c r="A28" s="112"/>
      <c r="B28" s="109"/>
      <c r="C28" s="109"/>
      <c r="D28" s="113"/>
      <c r="E28" s="114"/>
      <c r="F28" s="115"/>
      <c r="G28" s="109"/>
      <c r="H28" s="109"/>
      <c r="I28" s="116"/>
    </row>
    <row r="29" spans="1:9">
      <c r="A29" s="112"/>
      <c r="B29" s="109"/>
      <c r="C29" s="109"/>
      <c r="D29" s="117"/>
      <c r="E29" s="118"/>
      <c r="F29" s="115"/>
      <c r="G29" s="109"/>
      <c r="H29" s="123"/>
      <c r="I29" s="116"/>
    </row>
    <row r="30" spans="1:9">
      <c r="A30" s="112"/>
      <c r="B30" s="109"/>
      <c r="C30" s="109"/>
      <c r="D30" s="109"/>
      <c r="E30" s="109"/>
      <c r="F30" s="109"/>
      <c r="G30" s="109"/>
      <c r="H30" s="109"/>
      <c r="I30" s="116"/>
    </row>
    <row r="31" spans="1:9">
      <c r="A31" s="112"/>
      <c r="B31" s="109"/>
      <c r="C31" s="109"/>
      <c r="D31" s="109"/>
      <c r="E31" s="109"/>
      <c r="F31" s="109"/>
      <c r="G31" s="109"/>
      <c r="H31" s="109"/>
      <c r="I31" s="116"/>
    </row>
    <row r="32" spans="1:9">
      <c r="A32" s="112"/>
      <c r="B32" s="109"/>
      <c r="C32" s="109"/>
      <c r="D32" s="119"/>
      <c r="E32" s="109"/>
      <c r="F32" s="109"/>
      <c r="G32" s="109"/>
      <c r="H32" s="109"/>
      <c r="I32" s="116"/>
    </row>
    <row r="33" spans="1:10">
      <c r="A33" s="112"/>
      <c r="B33" s="109"/>
      <c r="C33" s="109"/>
      <c r="D33" s="120"/>
      <c r="E33" s="121"/>
      <c r="F33" s="122"/>
      <c r="G33" s="109"/>
      <c r="H33" s="109"/>
      <c r="I33" s="116"/>
    </row>
    <row r="34" spans="1:10">
      <c r="A34" s="112"/>
      <c r="B34" s="109"/>
      <c r="C34" s="109"/>
      <c r="D34" s="113"/>
      <c r="E34" s="124"/>
      <c r="F34" s="115"/>
      <c r="G34" s="109"/>
      <c r="H34" s="109"/>
      <c r="I34" s="116"/>
      <c r="J34" s="2"/>
    </row>
    <row r="35" spans="1:10">
      <c r="A35" s="112"/>
      <c r="B35" s="109"/>
      <c r="C35" s="109"/>
      <c r="D35" s="113"/>
      <c r="E35" s="114"/>
      <c r="F35" s="115"/>
      <c r="G35" s="109"/>
      <c r="H35" s="109"/>
      <c r="I35" s="116"/>
    </row>
    <row r="36" spans="1:10">
      <c r="A36" s="112"/>
      <c r="B36" s="109"/>
      <c r="C36" s="109"/>
      <c r="D36" s="117"/>
      <c r="E36" s="118"/>
      <c r="F36" s="115"/>
      <c r="G36" s="109"/>
      <c r="H36" s="109"/>
      <c r="I36" s="116"/>
    </row>
    <row r="37" spans="1:10">
      <c r="A37" s="112"/>
      <c r="B37" s="109"/>
      <c r="C37" s="109"/>
      <c r="D37" s="109"/>
      <c r="E37" s="109"/>
      <c r="F37" s="109"/>
      <c r="G37" s="109"/>
      <c r="H37" s="109"/>
      <c r="I37" s="116"/>
    </row>
    <row r="38" spans="1:10">
      <c r="A38" s="112"/>
      <c r="B38" s="109"/>
      <c r="C38" s="109"/>
      <c r="D38" s="109"/>
      <c r="E38" s="109"/>
      <c r="F38" s="109"/>
      <c r="G38" s="109"/>
      <c r="H38" s="109"/>
      <c r="I38" s="116"/>
    </row>
    <row r="39" spans="1:10">
      <c r="A39" s="112"/>
      <c r="B39" s="109"/>
      <c r="C39" s="109"/>
      <c r="D39" s="125"/>
      <c r="E39" s="109"/>
      <c r="F39" s="109"/>
      <c r="G39" s="109"/>
      <c r="H39" s="109"/>
      <c r="I39" s="116"/>
    </row>
    <row r="40" spans="1:10">
      <c r="A40" s="112"/>
      <c r="B40" s="109"/>
      <c r="C40" s="109"/>
      <c r="D40" s="120"/>
      <c r="E40" s="121"/>
      <c r="F40" s="122"/>
      <c r="G40" s="109"/>
      <c r="H40" s="109"/>
      <c r="I40" s="116"/>
    </row>
    <row r="41" spans="1:10">
      <c r="A41" s="112"/>
      <c r="B41" s="109"/>
      <c r="C41" s="109"/>
      <c r="D41" s="113"/>
      <c r="E41" s="124"/>
      <c r="F41" s="115"/>
      <c r="G41" s="109"/>
      <c r="H41" s="109"/>
      <c r="I41" s="116"/>
    </row>
    <row r="42" spans="1:10">
      <c r="A42" s="112"/>
      <c r="B42" s="109"/>
      <c r="C42" s="109"/>
      <c r="D42" s="117"/>
      <c r="E42" s="118"/>
      <c r="F42" s="115"/>
      <c r="G42" s="109"/>
      <c r="H42" s="109"/>
      <c r="I42" s="116"/>
    </row>
    <row r="43" spans="1:10">
      <c r="A43" s="112"/>
      <c r="B43" s="109"/>
      <c r="C43" s="109"/>
      <c r="D43" s="109"/>
      <c r="E43" s="109"/>
      <c r="F43" s="109"/>
      <c r="G43" s="109"/>
      <c r="H43" s="109"/>
      <c r="I43" s="116"/>
    </row>
    <row r="44" spans="1:10">
      <c r="A44" s="112"/>
      <c r="B44" s="109"/>
      <c r="C44" s="109"/>
      <c r="D44" s="125"/>
      <c r="E44" s="109"/>
      <c r="F44" s="109"/>
      <c r="G44" s="109"/>
      <c r="H44" s="109"/>
      <c r="I44" s="116"/>
    </row>
    <row r="45" spans="1:10">
      <c r="A45" s="112"/>
      <c r="B45" s="109"/>
      <c r="C45" s="109"/>
      <c r="D45" s="120"/>
      <c r="E45" s="121"/>
      <c r="F45" s="122"/>
      <c r="G45" s="109"/>
      <c r="H45" s="109"/>
      <c r="I45" s="116"/>
    </row>
    <row r="46" spans="1:10">
      <c r="A46" s="112"/>
      <c r="B46" s="109"/>
      <c r="C46" s="109"/>
      <c r="D46" s="113"/>
      <c r="E46" s="124"/>
      <c r="F46" s="115"/>
      <c r="G46" s="109"/>
      <c r="H46" s="109"/>
      <c r="I46" s="116"/>
    </row>
    <row r="47" spans="1:10">
      <c r="A47" s="112"/>
      <c r="B47" s="109"/>
      <c r="C47" s="109"/>
      <c r="D47" s="117"/>
      <c r="E47" s="118"/>
      <c r="F47" s="115"/>
      <c r="G47" s="109"/>
      <c r="H47" s="109"/>
      <c r="I47" s="116"/>
    </row>
    <row r="48" spans="1:10">
      <c r="A48" s="112"/>
      <c r="B48" s="109"/>
      <c r="C48" s="109"/>
      <c r="D48" s="109"/>
      <c r="E48" s="109"/>
      <c r="F48" s="109"/>
      <c r="G48" s="109"/>
      <c r="H48" s="109"/>
      <c r="I48" s="116"/>
    </row>
    <row r="49" spans="1:9">
      <c r="A49" s="112"/>
      <c r="B49" s="109"/>
      <c r="C49" s="109"/>
      <c r="D49" s="109"/>
      <c r="E49" s="109"/>
      <c r="F49" s="109"/>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06"/>
      <c r="B52" s="116"/>
      <c r="C52" s="105"/>
      <c r="D52" s="126"/>
      <c r="E52" s="102"/>
      <c r="F52" s="101"/>
      <c r="G52" s="127"/>
      <c r="H52" s="128"/>
      <c r="I52" s="116"/>
    </row>
    <row r="53" spans="1:9">
      <c r="A53" s="106"/>
      <c r="B53" s="116"/>
      <c r="C53" s="105"/>
      <c r="D53" s="126"/>
      <c r="E53" s="129"/>
      <c r="F53" s="101"/>
      <c r="G53" s="127"/>
      <c r="H53" s="128"/>
      <c r="I53" s="116"/>
    </row>
    <row r="54" spans="1:9">
      <c r="A54" s="106"/>
      <c r="B54" s="116"/>
      <c r="C54" s="101"/>
      <c r="D54" s="126"/>
      <c r="E54" s="126"/>
      <c r="F54" s="105"/>
      <c r="G54" s="127"/>
      <c r="H54" s="116"/>
      <c r="I54" s="116"/>
    </row>
    <row r="55" spans="1:9">
      <c r="A55" s="106"/>
      <c r="B55" s="116"/>
      <c r="C55" s="101"/>
      <c r="D55" s="126"/>
      <c r="E55" s="126"/>
      <c r="F55" s="108"/>
      <c r="G55" s="127"/>
      <c r="H55" s="116"/>
      <c r="I55" s="116"/>
    </row>
    <row r="58" spans="1:9">
      <c r="A58" s="153"/>
      <c r="B58" s="153"/>
      <c r="C58" s="153"/>
      <c r="D58" s="153"/>
    </row>
  </sheetData>
  <mergeCells count="2">
    <mergeCell ref="A1:I1"/>
    <mergeCell ref="A58:D58"/>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K71"/>
  <sheetViews>
    <sheetView showGridLines="0" topLeftCell="A3" workbookViewId="0">
      <selection activeCell="I13" sqref="I13"/>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154" t="s">
        <v>325</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ht="40.5" customHeight="1">
      <c r="A3" s="110" t="s">
        <v>162</v>
      </c>
      <c r="B3" s="99" t="s">
        <v>16</v>
      </c>
      <c r="C3" s="91" t="s">
        <v>163</v>
      </c>
      <c r="D3" s="92">
        <v>31500</v>
      </c>
      <c r="E3" s="31" t="s">
        <v>316</v>
      </c>
      <c r="F3" s="104" t="s">
        <v>313</v>
      </c>
      <c r="G3" s="94">
        <v>44594</v>
      </c>
      <c r="H3" s="99" t="s">
        <v>148</v>
      </c>
      <c r="I3" s="99" t="s">
        <v>138</v>
      </c>
      <c r="K3" s="2"/>
    </row>
    <row r="4" spans="1:11" ht="38.25">
      <c r="A4" s="110" t="s">
        <v>162</v>
      </c>
      <c r="B4" s="99" t="s">
        <v>16</v>
      </c>
      <c r="C4" s="91" t="s">
        <v>163</v>
      </c>
      <c r="D4" s="92">
        <v>24900</v>
      </c>
      <c r="E4" s="31" t="s">
        <v>316</v>
      </c>
      <c r="F4" s="105" t="s">
        <v>314</v>
      </c>
      <c r="G4" s="94">
        <v>44594</v>
      </c>
      <c r="H4" s="99" t="s">
        <v>148</v>
      </c>
      <c r="I4" s="99" t="s">
        <v>138</v>
      </c>
      <c r="K4" s="2"/>
    </row>
    <row r="5" spans="1:11" ht="66" customHeight="1">
      <c r="A5" s="110" t="s">
        <v>171</v>
      </c>
      <c r="B5" s="99" t="s">
        <v>15</v>
      </c>
      <c r="C5" s="91" t="s">
        <v>172</v>
      </c>
      <c r="D5" s="92">
        <v>55500</v>
      </c>
      <c r="E5" s="92">
        <v>43500</v>
      </c>
      <c r="F5" s="100" t="s">
        <v>173</v>
      </c>
      <c r="G5" s="94">
        <v>44596</v>
      </c>
      <c r="H5" s="99" t="s">
        <v>317</v>
      </c>
      <c r="I5" s="99" t="s">
        <v>138</v>
      </c>
    </row>
    <row r="6" spans="1:11" ht="25.5">
      <c r="A6" s="110" t="s">
        <v>155</v>
      </c>
      <c r="B6" s="99" t="s">
        <v>15</v>
      </c>
      <c r="C6" s="91" t="s">
        <v>156</v>
      </c>
      <c r="D6" s="92">
        <v>675000</v>
      </c>
      <c r="E6" s="92" t="s">
        <v>318</v>
      </c>
      <c r="F6" s="106" t="s">
        <v>157</v>
      </c>
      <c r="G6" s="94">
        <v>44599</v>
      </c>
      <c r="H6" s="99" t="s">
        <v>148</v>
      </c>
      <c r="I6" s="99" t="s">
        <v>136</v>
      </c>
    </row>
    <row r="7" spans="1:11" ht="38.25">
      <c r="A7" s="110" t="s">
        <v>174</v>
      </c>
      <c r="B7" s="99" t="s">
        <v>15</v>
      </c>
      <c r="C7" s="91" t="s">
        <v>241</v>
      </c>
      <c r="D7" s="92">
        <v>260912.04</v>
      </c>
      <c r="E7" s="93">
        <v>260912.04</v>
      </c>
      <c r="F7" s="100" t="s">
        <v>151</v>
      </c>
      <c r="G7" s="94">
        <v>44616</v>
      </c>
      <c r="H7" s="95" t="s">
        <v>242</v>
      </c>
      <c r="I7" s="95" t="s">
        <v>243</v>
      </c>
    </row>
    <row r="8" spans="1:11" ht="38.25">
      <c r="A8" s="110" t="s">
        <v>168</v>
      </c>
      <c r="B8" s="99" t="s">
        <v>149</v>
      </c>
      <c r="C8" s="91" t="s">
        <v>169</v>
      </c>
      <c r="D8" s="92">
        <v>12400</v>
      </c>
      <c r="E8" s="93">
        <v>12400</v>
      </c>
      <c r="F8" s="100" t="s">
        <v>170</v>
      </c>
      <c r="G8" s="94">
        <v>44629</v>
      </c>
      <c r="H8" s="95" t="s">
        <v>150</v>
      </c>
      <c r="I8" s="99" t="s">
        <v>138</v>
      </c>
    </row>
    <row r="9" spans="1:11" ht="51">
      <c r="A9" s="110" t="s">
        <v>178</v>
      </c>
      <c r="B9" s="99" t="s">
        <v>15</v>
      </c>
      <c r="C9" s="91" t="s">
        <v>179</v>
      </c>
      <c r="D9" s="92">
        <v>130200</v>
      </c>
      <c r="E9" s="93">
        <v>117000</v>
      </c>
      <c r="F9" s="100" t="s">
        <v>180</v>
      </c>
      <c r="G9" s="94">
        <v>44707</v>
      </c>
      <c r="H9" s="95" t="s">
        <v>161</v>
      </c>
      <c r="I9" s="99" t="s">
        <v>136</v>
      </c>
    </row>
    <row r="10" spans="1:11" ht="30.75" customHeight="1">
      <c r="A10" s="110" t="s">
        <v>198</v>
      </c>
      <c r="B10" s="99" t="s">
        <v>15</v>
      </c>
      <c r="C10" s="91" t="s">
        <v>190</v>
      </c>
      <c r="D10" s="92">
        <v>40000</v>
      </c>
      <c r="E10" s="93">
        <v>29295.9</v>
      </c>
      <c r="F10" s="100" t="s">
        <v>191</v>
      </c>
      <c r="G10" s="94">
        <v>44747</v>
      </c>
      <c r="H10" s="95" t="s">
        <v>161</v>
      </c>
      <c r="I10" s="99" t="s">
        <v>138</v>
      </c>
    </row>
    <row r="11" spans="1:11" ht="25.5">
      <c r="A11" s="110" t="s">
        <v>175</v>
      </c>
      <c r="B11" s="99" t="s">
        <v>15</v>
      </c>
      <c r="C11" s="91" t="s">
        <v>176</v>
      </c>
      <c r="D11" s="92">
        <v>1159770.8</v>
      </c>
      <c r="E11" s="93">
        <v>573544.79</v>
      </c>
      <c r="F11" s="100" t="s">
        <v>177</v>
      </c>
      <c r="G11" s="94">
        <v>44757</v>
      </c>
      <c r="H11" s="95" t="s">
        <v>150</v>
      </c>
      <c r="I11" s="99" t="s">
        <v>136</v>
      </c>
      <c r="K11" s="2"/>
    </row>
    <row r="12" spans="1:11" ht="38.25">
      <c r="A12" s="110" t="s">
        <v>193</v>
      </c>
      <c r="B12" s="99" t="s">
        <v>16</v>
      </c>
      <c r="C12" s="91" t="s">
        <v>199</v>
      </c>
      <c r="D12" s="92">
        <v>323650</v>
      </c>
      <c r="E12" s="93">
        <v>313130</v>
      </c>
      <c r="F12" s="100" t="s">
        <v>323</v>
      </c>
      <c r="G12" s="94">
        <v>44771</v>
      </c>
      <c r="H12" s="95" t="s">
        <v>150</v>
      </c>
      <c r="I12" s="99" t="s">
        <v>136</v>
      </c>
    </row>
    <row r="13" spans="1:11" ht="51">
      <c r="A13" s="110" t="s">
        <v>182</v>
      </c>
      <c r="B13" s="99" t="s">
        <v>16</v>
      </c>
      <c r="C13" s="91" t="s">
        <v>181</v>
      </c>
      <c r="D13" s="92">
        <v>378000</v>
      </c>
      <c r="E13" s="93">
        <v>378000</v>
      </c>
      <c r="F13" s="101" t="s">
        <v>183</v>
      </c>
      <c r="G13" s="94">
        <v>44774</v>
      </c>
      <c r="H13" s="95" t="s">
        <v>161</v>
      </c>
      <c r="I13" s="99" t="s">
        <v>137</v>
      </c>
    </row>
    <row r="14" spans="1:11" ht="63.75">
      <c r="A14" s="110" t="s">
        <v>184</v>
      </c>
      <c r="B14" s="99" t="s">
        <v>15</v>
      </c>
      <c r="C14" s="91" t="s">
        <v>185</v>
      </c>
      <c r="D14" s="92">
        <v>365000</v>
      </c>
      <c r="E14" s="93">
        <v>364992</v>
      </c>
      <c r="F14" s="100" t="s">
        <v>81</v>
      </c>
      <c r="G14" s="94">
        <v>44774</v>
      </c>
      <c r="H14" s="95" t="s">
        <v>189</v>
      </c>
      <c r="I14" s="90" t="s">
        <v>137</v>
      </c>
    </row>
    <row r="15" spans="1:11" ht="63.75">
      <c r="A15" s="110" t="s">
        <v>207</v>
      </c>
      <c r="B15" s="99" t="s">
        <v>16</v>
      </c>
      <c r="C15" s="91" t="s">
        <v>217</v>
      </c>
      <c r="D15" s="92">
        <v>93864.960000000006</v>
      </c>
      <c r="E15" s="93">
        <v>93864.960000000006</v>
      </c>
      <c r="F15" s="100" t="s">
        <v>218</v>
      </c>
      <c r="G15" s="94">
        <v>44790</v>
      </c>
      <c r="H15" s="95" t="s">
        <v>219</v>
      </c>
      <c r="I15" s="99" t="s">
        <v>137</v>
      </c>
    </row>
    <row r="16" spans="1:11" ht="38.25">
      <c r="A16" s="110" t="s">
        <v>165</v>
      </c>
      <c r="B16" s="99" t="s">
        <v>149</v>
      </c>
      <c r="C16" s="91" t="s">
        <v>164</v>
      </c>
      <c r="D16" s="92">
        <v>6278455.2999999998</v>
      </c>
      <c r="E16" s="92">
        <v>6143313.29</v>
      </c>
      <c r="F16" s="100" t="s">
        <v>166</v>
      </c>
      <c r="G16" s="94">
        <v>44809</v>
      </c>
      <c r="H16" s="99" t="s">
        <v>167</v>
      </c>
      <c r="I16" s="99" t="s">
        <v>136</v>
      </c>
    </row>
    <row r="17" spans="1:9" ht="51">
      <c r="A17" s="110" t="s">
        <v>211</v>
      </c>
      <c r="B17" s="99" t="s">
        <v>15</v>
      </c>
      <c r="C17" s="91" t="s">
        <v>228</v>
      </c>
      <c r="D17" s="92" t="s">
        <v>315</v>
      </c>
      <c r="E17" s="93" t="s">
        <v>315</v>
      </c>
      <c r="F17" s="90" t="s">
        <v>229</v>
      </c>
      <c r="G17" s="94">
        <v>44816</v>
      </c>
      <c r="H17" s="95" t="s">
        <v>161</v>
      </c>
      <c r="I17" s="99" t="s">
        <v>138</v>
      </c>
    </row>
    <row r="18" spans="1:9" ht="63.75">
      <c r="A18" s="111" t="s">
        <v>195</v>
      </c>
      <c r="B18" s="99" t="s">
        <v>16</v>
      </c>
      <c r="C18" s="91" t="s">
        <v>204</v>
      </c>
      <c r="D18" s="92">
        <v>315000</v>
      </c>
      <c r="E18" s="93">
        <v>302155.09999999998</v>
      </c>
      <c r="F18" s="100" t="s">
        <v>166</v>
      </c>
      <c r="G18" s="94">
        <v>44841</v>
      </c>
      <c r="H18" s="95" t="s">
        <v>319</v>
      </c>
      <c r="I18" s="99" t="s">
        <v>136</v>
      </c>
    </row>
    <row r="19" spans="1:9" ht="51">
      <c r="A19" s="110" t="s">
        <v>209</v>
      </c>
      <c r="B19" s="99" t="s">
        <v>16</v>
      </c>
      <c r="C19" s="91" t="s">
        <v>223</v>
      </c>
      <c r="D19" s="92">
        <v>248000</v>
      </c>
      <c r="E19" s="93">
        <v>248000</v>
      </c>
      <c r="F19" s="100" t="s">
        <v>115</v>
      </c>
      <c r="G19" s="94">
        <v>44841</v>
      </c>
      <c r="H19" s="95" t="s">
        <v>224</v>
      </c>
      <c r="I19" s="99" t="s">
        <v>136</v>
      </c>
    </row>
    <row r="20" spans="1:9" ht="26.25">
      <c r="A20" s="110" t="s">
        <v>214</v>
      </c>
      <c r="B20" s="99" t="s">
        <v>16</v>
      </c>
      <c r="C20" s="91" t="s">
        <v>234</v>
      </c>
      <c r="D20" s="92">
        <v>65000</v>
      </c>
      <c r="E20" s="93">
        <v>58491.18</v>
      </c>
      <c r="F20" s="108" t="s">
        <v>235</v>
      </c>
      <c r="G20" s="94">
        <v>44858</v>
      </c>
      <c r="H20" s="95" t="s">
        <v>236</v>
      </c>
      <c r="I20" s="99" t="s">
        <v>138</v>
      </c>
    </row>
    <row r="21" spans="1:9" ht="89.25">
      <c r="A21" s="110" t="s">
        <v>159</v>
      </c>
      <c r="B21" s="99" t="s">
        <v>15</v>
      </c>
      <c r="C21" s="91" t="s">
        <v>158</v>
      </c>
      <c r="D21" s="92">
        <v>775144</v>
      </c>
      <c r="E21" s="93" t="s">
        <v>316</v>
      </c>
      <c r="F21" s="100" t="s">
        <v>160</v>
      </c>
      <c r="G21" s="94">
        <v>44861</v>
      </c>
      <c r="H21" s="95" t="s">
        <v>161</v>
      </c>
      <c r="I21" s="99" t="s">
        <v>136</v>
      </c>
    </row>
    <row r="22" spans="1:9" ht="51">
      <c r="A22" s="110" t="s">
        <v>213</v>
      </c>
      <c r="B22" s="99" t="s">
        <v>15</v>
      </c>
      <c r="C22" s="91" t="s">
        <v>232</v>
      </c>
      <c r="D22" s="92">
        <v>108750</v>
      </c>
      <c r="E22" s="92">
        <v>70665</v>
      </c>
      <c r="F22" s="101" t="s">
        <v>233</v>
      </c>
      <c r="G22" s="94">
        <v>44865</v>
      </c>
      <c r="H22" s="95" t="s">
        <v>148</v>
      </c>
      <c r="I22" s="99" t="s">
        <v>136</v>
      </c>
    </row>
    <row r="23" spans="1:9" ht="63.75">
      <c r="A23" s="110" t="s">
        <v>196</v>
      </c>
      <c r="B23" s="99" t="s">
        <v>15</v>
      </c>
      <c r="C23" s="91" t="s">
        <v>205</v>
      </c>
      <c r="D23" s="92">
        <v>194350</v>
      </c>
      <c r="E23" s="93">
        <v>155953</v>
      </c>
      <c r="F23" s="90" t="s">
        <v>206</v>
      </c>
      <c r="G23" s="94">
        <v>44889</v>
      </c>
      <c r="H23" s="95" t="s">
        <v>202</v>
      </c>
      <c r="I23" s="99" t="s">
        <v>136</v>
      </c>
    </row>
    <row r="24" spans="1:9" ht="51">
      <c r="A24" s="110" t="s">
        <v>187</v>
      </c>
      <c r="B24" s="99" t="s">
        <v>16</v>
      </c>
      <c r="C24" s="91" t="s">
        <v>186</v>
      </c>
      <c r="D24" s="92">
        <v>2300000</v>
      </c>
      <c r="E24" s="102">
        <v>2144000</v>
      </c>
      <c r="F24" s="100" t="s">
        <v>99</v>
      </c>
      <c r="G24" s="94">
        <v>44890</v>
      </c>
      <c r="H24" s="95" t="s">
        <v>188</v>
      </c>
      <c r="I24" s="99" t="s">
        <v>136</v>
      </c>
    </row>
    <row r="25" spans="1:9" ht="51">
      <c r="A25" s="110" t="s">
        <v>192</v>
      </c>
      <c r="B25" s="99" t="s">
        <v>16</v>
      </c>
      <c r="C25" s="91" t="s">
        <v>197</v>
      </c>
      <c r="D25" s="92">
        <v>675000</v>
      </c>
      <c r="E25" s="93">
        <v>605000</v>
      </c>
      <c r="F25" s="101" t="s">
        <v>99</v>
      </c>
      <c r="G25" s="94">
        <v>44890</v>
      </c>
      <c r="H25" s="95" t="s">
        <v>188</v>
      </c>
      <c r="I25" s="99" t="s">
        <v>136</v>
      </c>
    </row>
    <row r="26" spans="1:9" s="96" customFormat="1" ht="63.75">
      <c r="A26" s="110" t="s">
        <v>194</v>
      </c>
      <c r="B26" s="99" t="s">
        <v>16</v>
      </c>
      <c r="C26" s="91" t="s">
        <v>201</v>
      </c>
      <c r="D26" s="92">
        <v>1310000</v>
      </c>
      <c r="E26" s="93">
        <v>1179000</v>
      </c>
      <c r="F26" s="100" t="s">
        <v>200</v>
      </c>
      <c r="G26" s="94">
        <v>44890</v>
      </c>
      <c r="H26" s="95" t="s">
        <v>203</v>
      </c>
      <c r="I26" s="99" t="s">
        <v>136</v>
      </c>
    </row>
    <row r="27" spans="1:9" s="96" customFormat="1" ht="51">
      <c r="A27" s="110" t="s">
        <v>208</v>
      </c>
      <c r="B27" s="99" t="s">
        <v>16</v>
      </c>
      <c r="C27" s="91" t="s">
        <v>220</v>
      </c>
      <c r="D27" s="92">
        <v>515840</v>
      </c>
      <c r="E27" s="93">
        <v>412672</v>
      </c>
      <c r="F27" s="90" t="s">
        <v>221</v>
      </c>
      <c r="G27" s="94">
        <v>44890</v>
      </c>
      <c r="H27" s="95" t="s">
        <v>222</v>
      </c>
      <c r="I27" s="99" t="s">
        <v>136</v>
      </c>
    </row>
    <row r="28" spans="1:9" ht="63.75">
      <c r="A28" s="110" t="s">
        <v>210</v>
      </c>
      <c r="B28" s="99" t="s">
        <v>15</v>
      </c>
      <c r="C28" s="91" t="s">
        <v>225</v>
      </c>
      <c r="D28" s="92">
        <v>141750</v>
      </c>
      <c r="E28" s="93">
        <v>128959.74</v>
      </c>
      <c r="F28" s="100" t="s">
        <v>226</v>
      </c>
      <c r="G28" s="94">
        <v>44890</v>
      </c>
      <c r="H28" s="95" t="s">
        <v>227</v>
      </c>
      <c r="I28" s="99" t="s">
        <v>136</v>
      </c>
    </row>
    <row r="29" spans="1:9" ht="51">
      <c r="A29" s="110" t="s">
        <v>212</v>
      </c>
      <c r="B29" s="99" t="s">
        <v>16</v>
      </c>
      <c r="C29" s="91" t="s">
        <v>230</v>
      </c>
      <c r="D29" s="92">
        <v>10099500</v>
      </c>
      <c r="E29" s="107" t="s">
        <v>320</v>
      </c>
      <c r="F29" s="100" t="s">
        <v>231</v>
      </c>
      <c r="G29" s="94">
        <v>44907</v>
      </c>
      <c r="H29" s="95" t="s">
        <v>188</v>
      </c>
      <c r="I29" s="99" t="s">
        <v>136</v>
      </c>
    </row>
    <row r="30" spans="1:9" ht="63.75">
      <c r="A30" s="110" t="s">
        <v>215</v>
      </c>
      <c r="B30" s="99" t="s">
        <v>15</v>
      </c>
      <c r="C30" s="100" t="s">
        <v>237</v>
      </c>
      <c r="D30" s="92">
        <v>93104.2</v>
      </c>
      <c r="E30" s="92">
        <v>91701.64</v>
      </c>
      <c r="F30" s="91" t="s">
        <v>238</v>
      </c>
      <c r="G30" s="94">
        <v>44918</v>
      </c>
      <c r="H30" s="99" t="s">
        <v>150</v>
      </c>
      <c r="I30" s="99" t="s">
        <v>137</v>
      </c>
    </row>
    <row r="31" spans="1:9" ht="26.25">
      <c r="A31" s="110" t="s">
        <v>216</v>
      </c>
      <c r="B31" s="99" t="s">
        <v>15</v>
      </c>
      <c r="C31" s="100" t="s">
        <v>239</v>
      </c>
      <c r="D31" s="92">
        <v>5377.56</v>
      </c>
      <c r="E31" s="92">
        <v>5377.56</v>
      </c>
      <c r="F31" s="103" t="s">
        <v>240</v>
      </c>
      <c r="G31" s="94">
        <v>44918</v>
      </c>
      <c r="H31" s="99" t="s">
        <v>161</v>
      </c>
      <c r="I31" s="99" t="s">
        <v>137</v>
      </c>
    </row>
    <row r="32" spans="1:9">
      <c r="A32" s="112"/>
      <c r="B32" s="109"/>
      <c r="C32" s="109"/>
      <c r="D32" s="113"/>
      <c r="E32" s="123"/>
      <c r="F32" s="115"/>
      <c r="G32" s="109"/>
      <c r="H32" s="109"/>
      <c r="I32" s="116"/>
    </row>
    <row r="33" spans="1:10" ht="15.75" thickBot="1">
      <c r="A33" t="s">
        <v>322</v>
      </c>
      <c r="B33" s="109"/>
      <c r="C33" s="109"/>
      <c r="D33" s="113"/>
      <c r="E33" s="123"/>
      <c r="F33" s="115"/>
      <c r="G33" s="109"/>
      <c r="H33" s="109"/>
      <c r="I33" s="116"/>
    </row>
    <row r="34" spans="1:10" ht="15.75" thickBot="1">
      <c r="A34" s="157" t="s">
        <v>321</v>
      </c>
      <c r="B34" s="158"/>
      <c r="C34" s="158"/>
      <c r="D34" s="159"/>
      <c r="E34" s="123"/>
      <c r="F34" s="115"/>
      <c r="G34" s="109"/>
      <c r="H34" s="109"/>
      <c r="I34" s="116"/>
    </row>
    <row r="35" spans="1:10">
      <c r="A35" s="112"/>
      <c r="B35" s="109"/>
      <c r="C35" s="109"/>
      <c r="D35" s="109"/>
      <c r="E35" s="123"/>
      <c r="F35" s="109"/>
      <c r="G35" s="109"/>
      <c r="H35" s="109"/>
      <c r="I35" s="116"/>
    </row>
    <row r="36" spans="1:10">
      <c r="A36" s="112"/>
      <c r="B36" s="109"/>
      <c r="C36" s="109"/>
      <c r="D36" s="119"/>
      <c r="E36" s="123"/>
      <c r="F36" s="109"/>
      <c r="G36" s="109"/>
      <c r="H36" s="109"/>
      <c r="I36" s="116"/>
    </row>
    <row r="37" spans="1:10">
      <c r="A37" s="112"/>
      <c r="B37" s="109"/>
      <c r="C37" s="109"/>
      <c r="D37" s="120"/>
      <c r="E37" s="121"/>
      <c r="F37" s="122"/>
      <c r="G37" s="109"/>
      <c r="H37" s="109"/>
      <c r="I37" s="116"/>
    </row>
    <row r="38" spans="1:10">
      <c r="A38" s="112"/>
      <c r="B38" s="109"/>
      <c r="C38" s="109"/>
      <c r="D38" s="113"/>
      <c r="E38" s="114"/>
      <c r="F38" s="115"/>
      <c r="G38" s="109"/>
      <c r="H38" s="109"/>
      <c r="I38" s="116"/>
    </row>
    <row r="39" spans="1:10">
      <c r="A39" s="112"/>
      <c r="B39" s="109"/>
      <c r="C39" s="109"/>
      <c r="D39" s="113"/>
      <c r="E39" s="114"/>
      <c r="F39" s="115"/>
      <c r="G39" s="109"/>
      <c r="H39" s="109"/>
      <c r="I39" s="116"/>
    </row>
    <row r="40" spans="1:10">
      <c r="A40" s="112"/>
      <c r="B40" s="109"/>
      <c r="C40" s="109"/>
      <c r="D40" s="113"/>
      <c r="E40" s="114"/>
      <c r="F40" s="115"/>
      <c r="G40" s="109"/>
      <c r="H40" s="109"/>
      <c r="I40" s="116"/>
    </row>
    <row r="41" spans="1:10">
      <c r="A41" s="112"/>
      <c r="B41" s="109"/>
      <c r="C41" s="109"/>
      <c r="D41" s="113"/>
      <c r="E41" s="114"/>
      <c r="F41" s="115"/>
      <c r="G41" s="109"/>
      <c r="H41" s="109"/>
      <c r="I41" s="116"/>
    </row>
    <row r="42" spans="1:10">
      <c r="A42" s="112"/>
      <c r="B42" s="109"/>
      <c r="C42" s="109"/>
      <c r="D42" s="117"/>
      <c r="E42" s="118"/>
      <c r="F42" s="115"/>
      <c r="G42" s="109"/>
      <c r="H42" s="123"/>
      <c r="I42" s="116"/>
    </row>
    <row r="43" spans="1:10">
      <c r="A43" s="112"/>
      <c r="B43" s="109"/>
      <c r="C43" s="109"/>
      <c r="D43" s="109"/>
      <c r="E43" s="109"/>
      <c r="F43" s="109"/>
      <c r="G43" s="109"/>
      <c r="H43" s="109"/>
      <c r="I43" s="116"/>
    </row>
    <row r="44" spans="1:10">
      <c r="A44" s="112"/>
      <c r="B44" s="109"/>
      <c r="C44" s="109"/>
      <c r="D44" s="109"/>
      <c r="E44" s="109"/>
      <c r="F44" s="109"/>
      <c r="G44" s="109"/>
      <c r="H44" s="109"/>
      <c r="I44" s="116"/>
    </row>
    <row r="45" spans="1:10">
      <c r="A45" s="112"/>
      <c r="B45" s="109"/>
      <c r="C45" s="109"/>
      <c r="D45" s="119"/>
      <c r="E45" s="109"/>
      <c r="F45" s="109"/>
      <c r="G45" s="109"/>
      <c r="H45" s="109"/>
      <c r="I45" s="116"/>
    </row>
    <row r="46" spans="1:10">
      <c r="A46" s="112"/>
      <c r="B46" s="109"/>
      <c r="C46" s="109"/>
      <c r="D46" s="120"/>
      <c r="E46" s="121"/>
      <c r="F46" s="122"/>
      <c r="G46" s="109"/>
      <c r="H46" s="109"/>
      <c r="I46" s="116"/>
    </row>
    <row r="47" spans="1:10">
      <c r="A47" s="112"/>
      <c r="B47" s="109"/>
      <c r="C47" s="109"/>
      <c r="D47" s="113"/>
      <c r="E47" s="124"/>
      <c r="F47" s="115"/>
      <c r="G47" s="109"/>
      <c r="H47" s="109"/>
      <c r="I47" s="116"/>
      <c r="J47" s="2"/>
    </row>
    <row r="48" spans="1:10">
      <c r="A48" s="112"/>
      <c r="B48" s="109"/>
      <c r="C48" s="109"/>
      <c r="D48" s="113"/>
      <c r="E48" s="114"/>
      <c r="F48" s="115"/>
      <c r="G48" s="109"/>
      <c r="H48" s="109"/>
      <c r="I48" s="116"/>
    </row>
    <row r="49" spans="1:9">
      <c r="A49" s="112"/>
      <c r="B49" s="109"/>
      <c r="C49" s="109"/>
      <c r="D49" s="117"/>
      <c r="E49" s="118"/>
      <c r="F49" s="115"/>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12"/>
      <c r="B52" s="109"/>
      <c r="C52" s="109"/>
      <c r="D52" s="125"/>
      <c r="E52" s="109"/>
      <c r="F52" s="109"/>
      <c r="G52" s="109"/>
      <c r="H52" s="109"/>
      <c r="I52" s="116"/>
    </row>
    <row r="53" spans="1:9">
      <c r="A53" s="112"/>
      <c r="B53" s="109"/>
      <c r="C53" s="109"/>
      <c r="D53" s="120"/>
      <c r="E53" s="121"/>
      <c r="F53" s="122"/>
      <c r="G53" s="109"/>
      <c r="H53" s="109"/>
      <c r="I53" s="116"/>
    </row>
    <row r="54" spans="1:9">
      <c r="A54" s="112"/>
      <c r="B54" s="109"/>
      <c r="C54" s="109"/>
      <c r="D54" s="113"/>
      <c r="E54" s="124"/>
      <c r="F54" s="115"/>
      <c r="G54" s="109"/>
      <c r="H54" s="109"/>
      <c r="I54" s="116"/>
    </row>
    <row r="55" spans="1:9">
      <c r="A55" s="112"/>
      <c r="B55" s="109"/>
      <c r="C55" s="109"/>
      <c r="D55" s="117"/>
      <c r="E55" s="118"/>
      <c r="F55" s="115"/>
      <c r="G55" s="109"/>
      <c r="H55" s="109"/>
      <c r="I55" s="116"/>
    </row>
    <row r="56" spans="1:9">
      <c r="A56" s="112"/>
      <c r="B56" s="109"/>
      <c r="C56" s="109"/>
      <c r="D56" s="109"/>
      <c r="E56" s="109"/>
      <c r="F56" s="109"/>
      <c r="G56" s="109"/>
      <c r="H56" s="109"/>
      <c r="I56" s="116"/>
    </row>
    <row r="57" spans="1:9">
      <c r="A57" s="112"/>
      <c r="B57" s="109"/>
      <c r="C57" s="109"/>
      <c r="D57" s="125"/>
      <c r="E57" s="109"/>
      <c r="F57" s="109"/>
      <c r="G57" s="109"/>
      <c r="H57" s="109"/>
      <c r="I57" s="116"/>
    </row>
    <row r="58" spans="1:9">
      <c r="A58" s="112"/>
      <c r="B58" s="109"/>
      <c r="C58" s="109"/>
      <c r="D58" s="120"/>
      <c r="E58" s="121"/>
      <c r="F58" s="122"/>
      <c r="G58" s="109"/>
      <c r="H58" s="109"/>
      <c r="I58" s="116"/>
    </row>
    <row r="59" spans="1:9">
      <c r="A59" s="112"/>
      <c r="B59" s="109"/>
      <c r="C59" s="109"/>
      <c r="D59" s="113"/>
      <c r="E59" s="124"/>
      <c r="F59" s="115"/>
      <c r="G59" s="109"/>
      <c r="H59" s="109"/>
      <c r="I59" s="116"/>
    </row>
    <row r="60" spans="1:9">
      <c r="A60" s="112"/>
      <c r="B60" s="109"/>
      <c r="C60" s="109"/>
      <c r="D60" s="117"/>
      <c r="E60" s="118"/>
      <c r="F60" s="115"/>
      <c r="G60" s="109"/>
      <c r="H60" s="109"/>
      <c r="I60" s="116"/>
    </row>
    <row r="61" spans="1:9">
      <c r="A61" s="112"/>
      <c r="B61" s="109"/>
      <c r="C61" s="109"/>
      <c r="D61" s="109"/>
      <c r="E61" s="109"/>
      <c r="F61" s="109"/>
      <c r="G61" s="109"/>
      <c r="H61" s="109"/>
      <c r="I61" s="116"/>
    </row>
    <row r="62" spans="1:9">
      <c r="A62" s="112"/>
      <c r="B62" s="109"/>
      <c r="C62" s="109"/>
      <c r="D62" s="109"/>
      <c r="E62" s="109"/>
      <c r="F62" s="109"/>
      <c r="G62" s="109"/>
      <c r="H62" s="109"/>
      <c r="I62" s="116"/>
    </row>
    <row r="63" spans="1:9">
      <c r="A63" s="112"/>
      <c r="B63" s="109"/>
      <c r="C63" s="109"/>
      <c r="D63" s="109"/>
      <c r="E63" s="109"/>
      <c r="F63" s="109"/>
      <c r="G63" s="109"/>
      <c r="H63" s="109"/>
      <c r="I63" s="116"/>
    </row>
    <row r="64" spans="1:9">
      <c r="A64" s="112"/>
      <c r="B64" s="109"/>
      <c r="C64" s="109"/>
      <c r="D64" s="109"/>
      <c r="E64" s="109"/>
      <c r="F64" s="109"/>
      <c r="G64" s="109"/>
      <c r="H64" s="109"/>
      <c r="I64" s="116"/>
    </row>
    <row r="65" spans="1:9">
      <c r="A65" s="106"/>
      <c r="B65" s="116"/>
      <c r="C65" s="105"/>
      <c r="D65" s="126"/>
      <c r="E65" s="102"/>
      <c r="F65" s="101"/>
      <c r="G65" s="127"/>
      <c r="H65" s="128"/>
      <c r="I65" s="116"/>
    </row>
    <row r="66" spans="1:9">
      <c r="A66" s="106"/>
      <c r="B66" s="116"/>
      <c r="C66" s="105"/>
      <c r="D66" s="126"/>
      <c r="E66" s="129"/>
      <c r="F66" s="101"/>
      <c r="G66" s="127"/>
      <c r="H66" s="128"/>
      <c r="I66" s="116"/>
    </row>
    <row r="67" spans="1:9">
      <c r="A67" s="106"/>
      <c r="B67" s="116"/>
      <c r="C67" s="101"/>
      <c r="D67" s="126"/>
      <c r="E67" s="126"/>
      <c r="F67" s="105"/>
      <c r="G67" s="127"/>
      <c r="H67" s="116"/>
      <c r="I67" s="116"/>
    </row>
    <row r="68" spans="1:9">
      <c r="A68" s="106"/>
      <c r="B68" s="116"/>
      <c r="C68" s="101"/>
      <c r="D68" s="126"/>
      <c r="E68" s="126"/>
      <c r="F68" s="108"/>
      <c r="G68" s="127"/>
      <c r="H68" s="116"/>
      <c r="I68" s="116"/>
    </row>
    <row r="71" spans="1:9">
      <c r="A71" s="153"/>
      <c r="B71" s="153"/>
      <c r="C71" s="153"/>
      <c r="D71" s="153"/>
    </row>
  </sheetData>
  <mergeCells count="3">
    <mergeCell ref="A1:I1"/>
    <mergeCell ref="A71:D71"/>
    <mergeCell ref="A34:D34"/>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K63"/>
  <sheetViews>
    <sheetView workbookViewId="0">
      <selection activeCell="D9" sqref="D9"/>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1.85546875" customWidth="1"/>
    <col min="6" max="6" width="24.140625" customWidth="1"/>
    <col min="8" max="8" width="20" bestFit="1" customWidth="1"/>
    <col min="9" max="9" width="23.42578125" bestFit="1" customWidth="1"/>
  </cols>
  <sheetData>
    <row r="1" spans="1:11" ht="41.25" customHeight="1" thickBot="1">
      <c r="A1" s="154" t="s">
        <v>326</v>
      </c>
      <c r="B1" s="155"/>
      <c r="C1" s="155"/>
      <c r="D1" s="155"/>
      <c r="E1" s="155"/>
      <c r="F1" s="155"/>
      <c r="G1" s="155"/>
      <c r="H1" s="155"/>
      <c r="I1" s="156"/>
    </row>
    <row r="2" spans="1:11" ht="25.5">
      <c r="A2" s="25" t="s">
        <v>0</v>
      </c>
      <c r="B2" s="26" t="s">
        <v>1</v>
      </c>
      <c r="C2" s="26" t="s">
        <v>2</v>
      </c>
      <c r="D2" s="27" t="s">
        <v>3</v>
      </c>
      <c r="E2" s="27" t="s">
        <v>4</v>
      </c>
      <c r="F2" s="26" t="s">
        <v>324</v>
      </c>
      <c r="G2" s="26" t="s">
        <v>5</v>
      </c>
      <c r="H2" s="28" t="s">
        <v>6</v>
      </c>
      <c r="I2" s="35" t="s">
        <v>135</v>
      </c>
    </row>
    <row r="3" spans="1:11" ht="51">
      <c r="A3" s="29" t="s">
        <v>244</v>
      </c>
      <c r="B3" s="30" t="s">
        <v>15</v>
      </c>
      <c r="C3" s="85" t="s">
        <v>245</v>
      </c>
      <c r="D3" s="32">
        <v>159155.59</v>
      </c>
      <c r="E3" s="86">
        <v>72605.509999999995</v>
      </c>
      <c r="F3" s="33" t="s">
        <v>246</v>
      </c>
      <c r="G3" s="34">
        <v>44245</v>
      </c>
      <c r="H3" s="30" t="s">
        <v>10</v>
      </c>
      <c r="I3" s="40" t="s">
        <v>136</v>
      </c>
      <c r="K3" s="2"/>
    </row>
    <row r="4" spans="1:11" ht="38.25">
      <c r="A4" s="29" t="s">
        <v>247</v>
      </c>
      <c r="B4" s="30" t="s">
        <v>15</v>
      </c>
      <c r="C4" s="85" t="s">
        <v>248</v>
      </c>
      <c r="D4" s="32">
        <v>26000</v>
      </c>
      <c r="E4" s="87">
        <v>19500</v>
      </c>
      <c r="F4" s="33" t="s">
        <v>249</v>
      </c>
      <c r="G4" s="34">
        <v>44251</v>
      </c>
      <c r="H4" s="31" t="s">
        <v>17</v>
      </c>
      <c r="I4" s="40" t="s">
        <v>136</v>
      </c>
    </row>
    <row r="5" spans="1:11" ht="25.5">
      <c r="A5" s="29" t="s">
        <v>250</v>
      </c>
      <c r="B5" s="30" t="s">
        <v>15</v>
      </c>
      <c r="C5" s="85" t="s">
        <v>251</v>
      </c>
      <c r="D5" s="32">
        <v>64200</v>
      </c>
      <c r="E5" s="86">
        <v>62800</v>
      </c>
      <c r="F5" s="33" t="s">
        <v>252</v>
      </c>
      <c r="G5" s="34">
        <v>44265</v>
      </c>
      <c r="H5" s="30" t="s">
        <v>10</v>
      </c>
      <c r="I5" s="40" t="s">
        <v>136</v>
      </c>
    </row>
    <row r="6" spans="1:11" ht="25.5">
      <c r="A6" s="29" t="s">
        <v>253</v>
      </c>
      <c r="B6" s="30" t="s">
        <v>16</v>
      </c>
      <c r="C6" s="85" t="s">
        <v>254</v>
      </c>
      <c r="D6" s="32">
        <v>95000</v>
      </c>
      <c r="E6" s="86">
        <v>83000</v>
      </c>
      <c r="F6" s="33" t="s">
        <v>255</v>
      </c>
      <c r="G6" s="34">
        <v>44271</v>
      </c>
      <c r="H6" s="30" t="s">
        <v>17</v>
      </c>
      <c r="I6" s="40" t="s">
        <v>136</v>
      </c>
    </row>
    <row r="7" spans="1:11" ht="38.25">
      <c r="A7" s="29" t="s">
        <v>256</v>
      </c>
      <c r="B7" s="30" t="s">
        <v>16</v>
      </c>
      <c r="C7" s="85" t="s">
        <v>257</v>
      </c>
      <c r="D7" s="32">
        <v>31350</v>
      </c>
      <c r="E7" s="87">
        <v>30241</v>
      </c>
      <c r="F7" s="33" t="s">
        <v>258</v>
      </c>
      <c r="G7" s="34">
        <v>44278</v>
      </c>
      <c r="H7" s="31" t="s">
        <v>259</v>
      </c>
      <c r="I7" s="40" t="s">
        <v>138</v>
      </c>
    </row>
    <row r="8" spans="1:11" ht="25.5">
      <c r="A8" s="29" t="s">
        <v>260</v>
      </c>
      <c r="B8" s="30" t="s">
        <v>15</v>
      </c>
      <c r="C8" s="85" t="s">
        <v>261</v>
      </c>
      <c r="D8" s="32">
        <v>60000</v>
      </c>
      <c r="E8" s="86">
        <v>57960</v>
      </c>
      <c r="F8" s="33" t="s">
        <v>262</v>
      </c>
      <c r="G8" s="34">
        <v>44298</v>
      </c>
      <c r="H8" s="30" t="s">
        <v>10</v>
      </c>
      <c r="I8" s="40" t="s">
        <v>138</v>
      </c>
    </row>
    <row r="9" spans="1:11" ht="25.5">
      <c r="A9" s="29" t="s">
        <v>263</v>
      </c>
      <c r="B9" s="30" t="s">
        <v>15</v>
      </c>
      <c r="C9" s="85" t="s">
        <v>264</v>
      </c>
      <c r="D9" s="32">
        <v>108000</v>
      </c>
      <c r="E9" s="87">
        <v>101088</v>
      </c>
      <c r="F9" s="33" t="s">
        <v>22</v>
      </c>
      <c r="G9" s="34">
        <v>44320</v>
      </c>
      <c r="H9" s="31" t="s">
        <v>17</v>
      </c>
      <c r="I9" s="40" t="s">
        <v>136</v>
      </c>
      <c r="K9" s="2"/>
    </row>
    <row r="10" spans="1:11" ht="25.5">
      <c r="A10" s="29" t="s">
        <v>265</v>
      </c>
      <c r="B10" s="30" t="s">
        <v>266</v>
      </c>
      <c r="C10" s="85" t="s">
        <v>267</v>
      </c>
      <c r="D10" s="32">
        <v>175383.78</v>
      </c>
      <c r="E10" s="87">
        <v>142741</v>
      </c>
      <c r="F10" s="33" t="s">
        <v>268</v>
      </c>
      <c r="G10" s="34">
        <v>44341</v>
      </c>
      <c r="H10" s="31" t="s">
        <v>242</v>
      </c>
      <c r="I10" s="40" t="s">
        <v>136</v>
      </c>
    </row>
    <row r="11" spans="1:11" ht="25.5">
      <c r="A11" s="29" t="s">
        <v>269</v>
      </c>
      <c r="B11" s="30" t="s">
        <v>16</v>
      </c>
      <c r="C11" s="85" t="s">
        <v>270</v>
      </c>
      <c r="D11" s="32">
        <v>550000</v>
      </c>
      <c r="E11" s="87">
        <v>501666</v>
      </c>
      <c r="F11" s="33" t="s">
        <v>271</v>
      </c>
      <c r="G11" s="34">
        <v>44369</v>
      </c>
      <c r="H11" s="31" t="s">
        <v>17</v>
      </c>
      <c r="I11" s="40" t="s">
        <v>138</v>
      </c>
    </row>
    <row r="12" spans="1:11" ht="38.25">
      <c r="A12" s="29" t="s">
        <v>272</v>
      </c>
      <c r="B12" s="30" t="s">
        <v>15</v>
      </c>
      <c r="C12" s="85" t="s">
        <v>273</v>
      </c>
      <c r="D12" s="32">
        <v>25000</v>
      </c>
      <c r="E12" s="87">
        <v>20000</v>
      </c>
      <c r="F12" s="33" t="s">
        <v>274</v>
      </c>
      <c r="G12" s="34">
        <v>44370</v>
      </c>
      <c r="H12" s="31" t="s">
        <v>17</v>
      </c>
      <c r="I12" s="40" t="s">
        <v>136</v>
      </c>
      <c r="K12" s="2"/>
    </row>
    <row r="13" spans="1:11" ht="25.5">
      <c r="A13" s="29" t="s">
        <v>275</v>
      </c>
      <c r="B13" s="30" t="s">
        <v>15</v>
      </c>
      <c r="C13" s="85" t="s">
        <v>276</v>
      </c>
      <c r="D13" s="32">
        <v>40006.120000000003</v>
      </c>
      <c r="E13" s="87">
        <v>67868.460000000006</v>
      </c>
      <c r="F13" s="33" t="s">
        <v>277</v>
      </c>
      <c r="G13" s="34">
        <v>45504</v>
      </c>
      <c r="H13" s="31" t="s">
        <v>148</v>
      </c>
      <c r="I13" s="88" t="s">
        <v>137</v>
      </c>
      <c r="K13" s="2"/>
    </row>
    <row r="14" spans="1:11" ht="25.5">
      <c r="A14" s="29" t="s">
        <v>278</v>
      </c>
      <c r="B14" s="30" t="s">
        <v>15</v>
      </c>
      <c r="C14" s="85" t="s">
        <v>279</v>
      </c>
      <c r="D14" s="32">
        <v>199808.59</v>
      </c>
      <c r="E14" s="87">
        <v>250418.09</v>
      </c>
      <c r="F14" s="33" t="s">
        <v>280</v>
      </c>
      <c r="G14" s="34">
        <v>44440</v>
      </c>
      <c r="H14" s="31" t="s">
        <v>281</v>
      </c>
      <c r="I14" s="40" t="s">
        <v>136</v>
      </c>
    </row>
    <row r="15" spans="1:11" ht="25.5">
      <c r="A15" s="29" t="s">
        <v>282</v>
      </c>
      <c r="B15" s="30" t="s">
        <v>15</v>
      </c>
      <c r="C15" s="85" t="s">
        <v>283</v>
      </c>
      <c r="D15" s="32">
        <v>13982.5</v>
      </c>
      <c r="E15" s="87">
        <v>21875</v>
      </c>
      <c r="F15" s="33" t="s">
        <v>284</v>
      </c>
      <c r="G15" s="34">
        <v>44619</v>
      </c>
      <c r="H15" s="31" t="s">
        <v>242</v>
      </c>
      <c r="I15" s="40" t="s">
        <v>138</v>
      </c>
    </row>
    <row r="16" spans="1:11" ht="76.5">
      <c r="A16" s="29" t="s">
        <v>285</v>
      </c>
      <c r="B16" s="30" t="s">
        <v>149</v>
      </c>
      <c r="C16" s="85" t="s">
        <v>286</v>
      </c>
      <c r="D16" s="32">
        <v>46347.33</v>
      </c>
      <c r="E16" s="87">
        <v>108288.15</v>
      </c>
      <c r="F16" s="33" t="s">
        <v>287</v>
      </c>
      <c r="G16" s="34">
        <v>44532</v>
      </c>
      <c r="H16" s="31" t="s">
        <v>150</v>
      </c>
      <c r="I16" s="40" t="s">
        <v>136</v>
      </c>
    </row>
    <row r="17" spans="1:9" ht="63.75">
      <c r="A17" s="29" t="s">
        <v>285</v>
      </c>
      <c r="B17" s="30" t="s">
        <v>149</v>
      </c>
      <c r="C17" s="85" t="s">
        <v>288</v>
      </c>
      <c r="D17" s="32">
        <v>89890.1</v>
      </c>
      <c r="E17" s="87">
        <v>210023.6</v>
      </c>
      <c r="F17" s="33" t="s">
        <v>151</v>
      </c>
      <c r="G17" s="34">
        <v>44523</v>
      </c>
      <c r="H17" s="31" t="s">
        <v>150</v>
      </c>
      <c r="I17" s="40" t="s">
        <v>136</v>
      </c>
    </row>
    <row r="18" spans="1:9" ht="63.75">
      <c r="A18" s="29" t="s">
        <v>285</v>
      </c>
      <c r="B18" s="30" t="s">
        <v>149</v>
      </c>
      <c r="C18" s="85" t="s">
        <v>289</v>
      </c>
      <c r="D18" s="32">
        <v>38910.660000000003</v>
      </c>
      <c r="E18" s="87">
        <v>90912.75</v>
      </c>
      <c r="F18" s="33" t="s">
        <v>290</v>
      </c>
      <c r="G18" s="34">
        <v>44523</v>
      </c>
      <c r="H18" s="31" t="s">
        <v>150</v>
      </c>
      <c r="I18" s="40" t="s">
        <v>136</v>
      </c>
    </row>
    <row r="19" spans="1:9" ht="89.25">
      <c r="A19" s="29" t="s">
        <v>285</v>
      </c>
      <c r="B19" s="30" t="s">
        <v>149</v>
      </c>
      <c r="C19" s="85" t="s">
        <v>291</v>
      </c>
      <c r="D19" s="32">
        <v>154613.54</v>
      </c>
      <c r="E19" s="87">
        <v>361246.6</v>
      </c>
      <c r="F19" s="33" t="s">
        <v>151</v>
      </c>
      <c r="G19" s="34">
        <v>44523</v>
      </c>
      <c r="H19" s="31" t="s">
        <v>150</v>
      </c>
      <c r="I19" s="40" t="s">
        <v>136</v>
      </c>
    </row>
    <row r="20" spans="1:9" ht="89.25">
      <c r="A20" s="29" t="s">
        <v>285</v>
      </c>
      <c r="B20" s="30" t="s">
        <v>149</v>
      </c>
      <c r="C20" s="85" t="s">
        <v>292</v>
      </c>
      <c r="D20" s="32">
        <v>139667.57</v>
      </c>
      <c r="E20" s="87">
        <v>326326.09999999998</v>
      </c>
      <c r="F20" s="33" t="s">
        <v>151</v>
      </c>
      <c r="G20" s="34">
        <v>44523</v>
      </c>
      <c r="H20" s="31" t="s">
        <v>150</v>
      </c>
      <c r="I20" s="40" t="s">
        <v>136</v>
      </c>
    </row>
    <row r="21" spans="1:9" ht="76.5">
      <c r="A21" s="29" t="s">
        <v>285</v>
      </c>
      <c r="B21" s="30" t="s">
        <v>149</v>
      </c>
      <c r="C21" s="85" t="s">
        <v>293</v>
      </c>
      <c r="D21" s="32">
        <v>167171.35999999999</v>
      </c>
      <c r="E21" s="87">
        <v>390587.3</v>
      </c>
      <c r="F21" s="33" t="s">
        <v>294</v>
      </c>
      <c r="G21" s="34">
        <v>44525</v>
      </c>
      <c r="H21" s="31" t="s">
        <v>150</v>
      </c>
      <c r="I21" s="40" t="s">
        <v>136</v>
      </c>
    </row>
    <row r="22" spans="1:9" ht="76.5">
      <c r="A22" s="29" t="s">
        <v>285</v>
      </c>
      <c r="B22" s="30" t="s">
        <v>149</v>
      </c>
      <c r="C22" s="85" t="s">
        <v>295</v>
      </c>
      <c r="D22" s="32">
        <v>143365.38</v>
      </c>
      <c r="E22" s="87">
        <v>334965.84999999998</v>
      </c>
      <c r="F22" s="33" t="s">
        <v>296</v>
      </c>
      <c r="G22" s="34">
        <v>44523</v>
      </c>
      <c r="H22" s="31" t="s">
        <v>150</v>
      </c>
      <c r="I22" s="40" t="s">
        <v>136</v>
      </c>
    </row>
    <row r="23" spans="1:9" ht="63.75">
      <c r="A23" s="29" t="s">
        <v>285</v>
      </c>
      <c r="B23" s="30" t="s">
        <v>149</v>
      </c>
      <c r="C23" s="85" t="s">
        <v>297</v>
      </c>
      <c r="D23" s="32">
        <v>137970.07999999999</v>
      </c>
      <c r="E23" s="87">
        <v>322360</v>
      </c>
      <c r="F23" s="33" t="s">
        <v>298</v>
      </c>
      <c r="G23" s="34">
        <v>44532</v>
      </c>
      <c r="H23" s="31" t="s">
        <v>150</v>
      </c>
      <c r="I23" s="40" t="s">
        <v>136</v>
      </c>
    </row>
    <row r="24" spans="1:9" ht="25.5">
      <c r="A24" s="29" t="s">
        <v>299</v>
      </c>
      <c r="B24" s="30" t="s">
        <v>15</v>
      </c>
      <c r="C24" s="85" t="s">
        <v>300</v>
      </c>
      <c r="D24" s="32">
        <v>210793.73</v>
      </c>
      <c r="E24" s="87">
        <v>433407.68</v>
      </c>
      <c r="F24" s="33" t="s">
        <v>301</v>
      </c>
      <c r="G24" s="34">
        <v>45266</v>
      </c>
      <c r="H24" s="31" t="s">
        <v>150</v>
      </c>
      <c r="I24" s="40" t="s">
        <v>136</v>
      </c>
    </row>
    <row r="25" spans="1:9" ht="25.5">
      <c r="A25" s="29" t="s">
        <v>302</v>
      </c>
      <c r="B25" s="30" t="s">
        <v>15</v>
      </c>
      <c r="C25" s="85" t="s">
        <v>303</v>
      </c>
      <c r="D25" s="32">
        <v>100007.25</v>
      </c>
      <c r="E25" s="87">
        <v>100007.25</v>
      </c>
      <c r="F25" s="33" t="s">
        <v>304</v>
      </c>
      <c r="G25" s="34">
        <v>45261</v>
      </c>
      <c r="H25" s="31" t="s">
        <v>150</v>
      </c>
      <c r="I25" s="40" t="s">
        <v>138</v>
      </c>
    </row>
    <row r="26" spans="1:9" ht="38.25">
      <c r="A26" s="29" t="s">
        <v>305</v>
      </c>
      <c r="B26" s="30" t="s">
        <v>149</v>
      </c>
      <c r="C26" s="85" t="s">
        <v>306</v>
      </c>
      <c r="D26" s="32">
        <v>66270.039999999994</v>
      </c>
      <c r="E26" s="87">
        <v>66270.039999999994</v>
      </c>
      <c r="F26" s="33" t="s">
        <v>307</v>
      </c>
      <c r="G26" s="34">
        <v>46009</v>
      </c>
      <c r="H26" s="31" t="s">
        <v>150</v>
      </c>
      <c r="I26" s="40" t="s">
        <v>136</v>
      </c>
    </row>
    <row r="27" spans="1:9">
      <c r="A27" s="29" t="s">
        <v>308</v>
      </c>
      <c r="B27" s="30" t="s">
        <v>15</v>
      </c>
      <c r="C27" s="85" t="s">
        <v>309</v>
      </c>
      <c r="D27" s="32">
        <v>12500</v>
      </c>
      <c r="E27" s="87">
        <v>62500</v>
      </c>
      <c r="F27" s="33" t="s">
        <v>310</v>
      </c>
      <c r="G27" s="34">
        <v>44866</v>
      </c>
      <c r="H27" s="31" t="s">
        <v>17</v>
      </c>
      <c r="I27" s="40" t="s">
        <v>138</v>
      </c>
    </row>
    <row r="28" spans="1:9" ht="25.5">
      <c r="A28" s="29" t="s">
        <v>311</v>
      </c>
      <c r="B28" s="30" t="s">
        <v>15</v>
      </c>
      <c r="C28" s="97" t="s">
        <v>152</v>
      </c>
      <c r="D28" s="32">
        <v>636212.52</v>
      </c>
      <c r="E28" s="87">
        <v>636212.52</v>
      </c>
      <c r="F28" s="33" t="s">
        <v>312</v>
      </c>
      <c r="G28" s="34">
        <v>45672</v>
      </c>
      <c r="H28" s="31" t="s">
        <v>17</v>
      </c>
      <c r="I28" s="98" t="s">
        <v>152</v>
      </c>
    </row>
    <row r="29" spans="1:9">
      <c r="E29" s="2"/>
    </row>
    <row r="31" spans="1:9">
      <c r="D31" s="61" t="s">
        <v>154</v>
      </c>
      <c r="E31" s="56"/>
      <c r="F31" s="56"/>
    </row>
    <row r="32" spans="1:9" ht="25.5">
      <c r="D32" s="46" t="s">
        <v>143</v>
      </c>
      <c r="E32" s="47" t="s">
        <v>142</v>
      </c>
      <c r="F32" s="48" t="s">
        <v>144</v>
      </c>
    </row>
    <row r="33" spans="4:9">
      <c r="D33" s="59" t="s">
        <v>139</v>
      </c>
      <c r="E33" s="24">
        <f>+E41+E50+E57+E62</f>
        <v>3396540.67</v>
      </c>
      <c r="F33" s="49">
        <f>+E33/$E$37</f>
        <v>0.69674474251205287</v>
      </c>
    </row>
    <row r="34" spans="4:9">
      <c r="D34" s="59" t="s">
        <v>138</v>
      </c>
      <c r="E34" s="24">
        <f>+E42+E51</f>
        <v>774249.25</v>
      </c>
      <c r="F34" s="49">
        <f t="shared" ref="F34:F37" si="0">+E34/$E$37</f>
        <v>0.15882456497463346</v>
      </c>
    </row>
    <row r="35" spans="4:9">
      <c r="D35" s="59" t="s">
        <v>137</v>
      </c>
      <c r="E35" s="24">
        <f>+E43</f>
        <v>67868.460000000006</v>
      </c>
      <c r="F35" s="49">
        <f t="shared" si="0"/>
        <v>1.3922104070489334E-2</v>
      </c>
    </row>
    <row r="36" spans="4:9">
      <c r="D36" s="59" t="s">
        <v>152</v>
      </c>
      <c r="E36" s="24">
        <v>636212.52</v>
      </c>
      <c r="F36" s="49">
        <f t="shared" si="0"/>
        <v>0.1305085884428242</v>
      </c>
    </row>
    <row r="37" spans="4:9">
      <c r="D37" s="60" t="s">
        <v>141</v>
      </c>
      <c r="E37" s="50">
        <f>SUM(E33:E36)</f>
        <v>4874870.9000000004</v>
      </c>
      <c r="F37" s="49">
        <f t="shared" si="0"/>
        <v>1</v>
      </c>
    </row>
    <row r="39" spans="4:9">
      <c r="D39" s="61" t="s">
        <v>15</v>
      </c>
      <c r="E39" s="56"/>
      <c r="F39" s="56"/>
    </row>
    <row r="40" spans="4:9" ht="25.5">
      <c r="D40" s="46" t="s">
        <v>143</v>
      </c>
      <c r="E40" s="47" t="s">
        <v>142</v>
      </c>
      <c r="F40" s="48" t="s">
        <v>144</v>
      </c>
      <c r="I40" s="2"/>
    </row>
    <row r="41" spans="4:9">
      <c r="D41" s="59" t="s">
        <v>139</v>
      </c>
      <c r="E41" s="24">
        <v>959819.28</v>
      </c>
      <c r="F41" s="49">
        <f>+E41/$E$45</f>
        <v>0.50351373183887294</v>
      </c>
    </row>
    <row r="42" spans="4:9">
      <c r="D42" s="59" t="s">
        <v>138</v>
      </c>
      <c r="E42" s="24">
        <v>242342.25</v>
      </c>
      <c r="F42" s="49">
        <f t="shared" ref="F42:F45" si="1">+E42/$E$45</f>
        <v>0.12713086017581257</v>
      </c>
    </row>
    <row r="43" spans="4:9">
      <c r="D43" s="59" t="s">
        <v>137</v>
      </c>
      <c r="E43" s="24">
        <v>67868.460000000006</v>
      </c>
      <c r="F43" s="49">
        <f t="shared" si="1"/>
        <v>3.5603266449031189E-2</v>
      </c>
    </row>
    <row r="44" spans="4:9">
      <c r="D44" s="59" t="s">
        <v>152</v>
      </c>
      <c r="E44" s="24">
        <v>636212.52</v>
      </c>
      <c r="F44" s="49">
        <f t="shared" si="1"/>
        <v>0.33375214153628335</v>
      </c>
    </row>
    <row r="45" spans="4:9">
      <c r="D45" s="60" t="s">
        <v>141</v>
      </c>
      <c r="E45" s="50">
        <f>SUM(E41:E44)</f>
        <v>1906242.51</v>
      </c>
      <c r="F45" s="49">
        <f t="shared" si="1"/>
        <v>1</v>
      </c>
      <c r="H45" s="2"/>
      <c r="I45" s="2"/>
    </row>
    <row r="48" spans="4:9">
      <c r="D48" s="61" t="s">
        <v>145</v>
      </c>
      <c r="E48" s="56"/>
      <c r="F48" s="56"/>
      <c r="I48" s="2"/>
    </row>
    <row r="49" spans="4:10" ht="25.5">
      <c r="D49" s="46" t="s">
        <v>143</v>
      </c>
      <c r="E49" s="47" t="s">
        <v>142</v>
      </c>
      <c r="F49" s="48" t="s">
        <v>144</v>
      </c>
    </row>
    <row r="50" spans="4:10">
      <c r="D50" s="59" t="s">
        <v>147</v>
      </c>
      <c r="E50" s="62">
        <v>83000</v>
      </c>
      <c r="F50" s="49">
        <f>+E50/$E$52</f>
        <v>0.13497976116713584</v>
      </c>
      <c r="I50" s="2"/>
      <c r="J50" s="2"/>
    </row>
    <row r="51" spans="4:10">
      <c r="D51" s="59" t="s">
        <v>138</v>
      </c>
      <c r="E51" s="24">
        <v>531907</v>
      </c>
      <c r="F51" s="49">
        <f t="shared" ref="F51:F52" si="2">+E51/$E$52</f>
        <v>0.86502023883286416</v>
      </c>
    </row>
    <row r="52" spans="4:10">
      <c r="D52" s="60" t="s">
        <v>141</v>
      </c>
      <c r="E52" s="50">
        <f>SUM(E50:E51)</f>
        <v>614907</v>
      </c>
      <c r="F52" s="49">
        <f t="shared" si="2"/>
        <v>1</v>
      </c>
      <c r="I52" s="2"/>
    </row>
    <row r="55" spans="4:10">
      <c r="D55" s="89" t="s">
        <v>153</v>
      </c>
      <c r="I55" s="2"/>
    </row>
    <row r="56" spans="4:10" ht="25.5">
      <c r="D56" s="46" t="s">
        <v>143</v>
      </c>
      <c r="E56" s="47" t="s">
        <v>142</v>
      </c>
      <c r="F56" s="48" t="s">
        <v>144</v>
      </c>
    </row>
    <row r="57" spans="4:10">
      <c r="D57" s="59" t="s">
        <v>147</v>
      </c>
      <c r="E57" s="62">
        <v>2210980.39</v>
      </c>
      <c r="F57" s="49">
        <f>+E57/$E$58</f>
        <v>1</v>
      </c>
    </row>
    <row r="58" spans="4:10">
      <c r="D58" s="60" t="s">
        <v>141</v>
      </c>
      <c r="E58" s="50">
        <f>SUM(E57:E57)</f>
        <v>2210980.39</v>
      </c>
      <c r="F58" s="49">
        <f>+E58/$E$58</f>
        <v>1</v>
      </c>
    </row>
    <row r="60" spans="4:10">
      <c r="D60" s="89" t="s">
        <v>83</v>
      </c>
    </row>
    <row r="61" spans="4:10" ht="25.5">
      <c r="D61" s="46" t="s">
        <v>143</v>
      </c>
      <c r="E61" s="47" t="s">
        <v>142</v>
      </c>
      <c r="F61" s="48" t="s">
        <v>144</v>
      </c>
    </row>
    <row r="62" spans="4:10">
      <c r="D62" s="59" t="s">
        <v>147</v>
      </c>
      <c r="E62" s="62">
        <v>142741</v>
      </c>
      <c r="F62" s="49">
        <f>+E62/$E$63</f>
        <v>1</v>
      </c>
    </row>
    <row r="63" spans="4:10">
      <c r="D63" s="60" t="s">
        <v>141</v>
      </c>
      <c r="E63" s="50">
        <f>SUM(E62:E62)</f>
        <v>142741</v>
      </c>
      <c r="F63" s="49">
        <f>+E63/$E$63</f>
        <v>1</v>
      </c>
    </row>
  </sheetData>
  <mergeCells count="1">
    <mergeCell ref="A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I57"/>
  <sheetViews>
    <sheetView showGridLines="0" workbookViewId="0">
      <selection activeCell="C6" sqref="C6"/>
    </sheetView>
  </sheetViews>
  <sheetFormatPr baseColWidth="10" defaultRowHeight="15"/>
  <cols>
    <col min="3" max="3" width="68.85546875" customWidth="1"/>
    <col min="4" max="4" width="21.85546875" bestFit="1" customWidth="1"/>
    <col min="5" max="5" width="14.5703125" customWidth="1"/>
    <col min="6" max="6" width="21.140625" customWidth="1"/>
    <col min="8" max="8" width="21.85546875" customWidth="1"/>
    <col min="9" max="9" width="27" bestFit="1" customWidth="1"/>
  </cols>
  <sheetData>
    <row r="1" spans="1:9" ht="39.75" customHeight="1" thickBot="1">
      <c r="A1" s="160" t="s">
        <v>327</v>
      </c>
      <c r="B1" s="161"/>
      <c r="C1" s="161"/>
      <c r="D1" s="161"/>
      <c r="E1" s="161"/>
      <c r="F1" s="161"/>
      <c r="G1" s="161"/>
      <c r="H1" s="161"/>
      <c r="I1" s="162"/>
    </row>
    <row r="2" spans="1:9" ht="26.25" thickBot="1">
      <c r="A2" s="36" t="s">
        <v>0</v>
      </c>
      <c r="B2" s="36" t="s">
        <v>1</v>
      </c>
      <c r="C2" s="36" t="s">
        <v>2</v>
      </c>
      <c r="D2" s="37" t="s">
        <v>3</v>
      </c>
      <c r="E2" s="37" t="s">
        <v>4</v>
      </c>
      <c r="F2" s="36" t="s">
        <v>324</v>
      </c>
      <c r="G2" s="36" t="s">
        <v>5</v>
      </c>
      <c r="H2" s="38" t="s">
        <v>6</v>
      </c>
      <c r="I2" s="39" t="s">
        <v>135</v>
      </c>
    </row>
    <row r="3" spans="1:9" ht="38.25">
      <c r="A3" s="15" t="s">
        <v>89</v>
      </c>
      <c r="B3" s="16" t="s">
        <v>15</v>
      </c>
      <c r="C3" s="17" t="s">
        <v>90</v>
      </c>
      <c r="D3" s="18">
        <v>70000</v>
      </c>
      <c r="E3" s="43">
        <v>61500</v>
      </c>
      <c r="F3" s="19" t="s">
        <v>91</v>
      </c>
      <c r="G3" s="20">
        <v>43839</v>
      </c>
      <c r="H3" s="17" t="s">
        <v>44</v>
      </c>
      <c r="I3" s="41" t="s">
        <v>138</v>
      </c>
    </row>
    <row r="4" spans="1:9" ht="25.5">
      <c r="A4" s="15" t="s">
        <v>92</v>
      </c>
      <c r="B4" s="16" t="s">
        <v>15</v>
      </c>
      <c r="C4" s="17" t="s">
        <v>93</v>
      </c>
      <c r="D4" s="18">
        <v>2219549.2000000002</v>
      </c>
      <c r="E4" s="43">
        <v>451699.29</v>
      </c>
      <c r="F4" s="19" t="s">
        <v>94</v>
      </c>
      <c r="G4" s="20">
        <v>43866</v>
      </c>
      <c r="H4" s="17" t="s">
        <v>10</v>
      </c>
      <c r="I4" s="40" t="s">
        <v>136</v>
      </c>
    </row>
    <row r="5" spans="1:9" ht="25.5">
      <c r="A5" s="15" t="s">
        <v>111</v>
      </c>
      <c r="B5" s="23" t="s">
        <v>8</v>
      </c>
      <c r="C5" s="17" t="s">
        <v>112</v>
      </c>
      <c r="D5" s="18">
        <v>94500</v>
      </c>
      <c r="E5" s="43">
        <v>90720</v>
      </c>
      <c r="F5" s="19" t="s">
        <v>22</v>
      </c>
      <c r="G5" s="20">
        <v>43874</v>
      </c>
      <c r="H5" s="17" t="s">
        <v>17</v>
      </c>
      <c r="I5" s="40" t="s">
        <v>138</v>
      </c>
    </row>
    <row r="6" spans="1:9" ht="25.5">
      <c r="A6" s="15" t="s">
        <v>113</v>
      </c>
      <c r="B6" s="23" t="s">
        <v>8</v>
      </c>
      <c r="C6" s="17" t="s">
        <v>114</v>
      </c>
      <c r="D6" s="18">
        <v>220084.72</v>
      </c>
      <c r="E6" s="43">
        <v>220084.72</v>
      </c>
      <c r="F6" s="19" t="s">
        <v>115</v>
      </c>
      <c r="G6" s="20">
        <v>43879</v>
      </c>
      <c r="H6" s="17" t="s">
        <v>116</v>
      </c>
      <c r="I6" s="40" t="s">
        <v>137</v>
      </c>
    </row>
    <row r="7" spans="1:9" ht="25.5">
      <c r="A7" s="15" t="s">
        <v>107</v>
      </c>
      <c r="B7" s="23" t="s">
        <v>16</v>
      </c>
      <c r="C7" s="17" t="s">
        <v>108</v>
      </c>
      <c r="D7" s="18">
        <v>3112200</v>
      </c>
      <c r="E7" s="43">
        <v>1960000</v>
      </c>
      <c r="F7" s="19" t="s">
        <v>109</v>
      </c>
      <c r="G7" s="20">
        <v>43903</v>
      </c>
      <c r="H7" s="17" t="s">
        <v>110</v>
      </c>
      <c r="I7" s="40" t="s">
        <v>136</v>
      </c>
    </row>
    <row r="8" spans="1:9" ht="38.25">
      <c r="A8" s="15" t="s">
        <v>97</v>
      </c>
      <c r="B8" s="16" t="s">
        <v>16</v>
      </c>
      <c r="C8" s="17" t="s">
        <v>98</v>
      </c>
      <c r="D8" s="18">
        <v>9067200</v>
      </c>
      <c r="E8" s="43">
        <v>5916000</v>
      </c>
      <c r="F8" s="19" t="s">
        <v>99</v>
      </c>
      <c r="G8" s="20">
        <v>43906</v>
      </c>
      <c r="H8" s="17" t="s">
        <v>100</v>
      </c>
      <c r="I8" s="40" t="s">
        <v>136</v>
      </c>
    </row>
    <row r="9" spans="1:9" ht="38.25">
      <c r="A9" s="15" t="s">
        <v>101</v>
      </c>
      <c r="B9" s="16" t="s">
        <v>16</v>
      </c>
      <c r="C9" s="17" t="s">
        <v>102</v>
      </c>
      <c r="D9" s="18">
        <v>7419000</v>
      </c>
      <c r="E9" s="43">
        <v>5100000</v>
      </c>
      <c r="F9" s="19" t="s">
        <v>99</v>
      </c>
      <c r="G9" s="20">
        <v>43915</v>
      </c>
      <c r="H9" s="17" t="s">
        <v>100</v>
      </c>
      <c r="I9" s="40" t="s">
        <v>136</v>
      </c>
    </row>
    <row r="10" spans="1:9" ht="51">
      <c r="A10" s="15" t="s">
        <v>87</v>
      </c>
      <c r="B10" s="16" t="s">
        <v>16</v>
      </c>
      <c r="C10" s="17" t="s">
        <v>88</v>
      </c>
      <c r="D10" s="18">
        <v>500000</v>
      </c>
      <c r="E10" s="43">
        <v>338186.73</v>
      </c>
      <c r="F10" s="19" t="s">
        <v>95</v>
      </c>
      <c r="G10" s="20">
        <v>43978</v>
      </c>
      <c r="H10" s="17" t="s">
        <v>72</v>
      </c>
      <c r="I10" s="40" t="s">
        <v>136</v>
      </c>
    </row>
    <row r="11" spans="1:9" ht="38.25">
      <c r="A11" s="15" t="s">
        <v>117</v>
      </c>
      <c r="B11" s="23" t="s">
        <v>8</v>
      </c>
      <c r="C11" s="17" t="s">
        <v>118</v>
      </c>
      <c r="D11" s="18">
        <v>200000</v>
      </c>
      <c r="E11" s="43">
        <v>157800</v>
      </c>
      <c r="F11" s="19" t="s">
        <v>119</v>
      </c>
      <c r="G11" s="20">
        <v>44005</v>
      </c>
      <c r="H11" s="17" t="s">
        <v>120</v>
      </c>
      <c r="I11" s="40" t="s">
        <v>136</v>
      </c>
    </row>
    <row r="12" spans="1:9" ht="25.5">
      <c r="A12" s="15" t="s">
        <v>127</v>
      </c>
      <c r="B12" s="23" t="s">
        <v>16</v>
      </c>
      <c r="C12" s="17" t="s">
        <v>128</v>
      </c>
      <c r="D12" s="44">
        <v>53712</v>
      </c>
      <c r="E12" s="43" t="s">
        <v>129</v>
      </c>
      <c r="F12" s="19" t="s">
        <v>130</v>
      </c>
      <c r="G12" s="20">
        <v>44028</v>
      </c>
      <c r="H12" s="17" t="s">
        <v>14</v>
      </c>
      <c r="I12" s="40" t="s">
        <v>138</v>
      </c>
    </row>
    <row r="13" spans="1:9" ht="25.5">
      <c r="A13" s="15" t="s">
        <v>103</v>
      </c>
      <c r="B13" s="16" t="s">
        <v>16</v>
      </c>
      <c r="C13" s="17" t="s">
        <v>104</v>
      </c>
      <c r="D13" s="18">
        <v>5006000</v>
      </c>
      <c r="E13" s="43">
        <v>4386200.8</v>
      </c>
      <c r="F13" s="19" t="s">
        <v>105</v>
      </c>
      <c r="G13" s="20">
        <v>44033</v>
      </c>
      <c r="H13" s="17" t="s">
        <v>106</v>
      </c>
      <c r="I13" s="40" t="s">
        <v>136</v>
      </c>
    </row>
    <row r="14" spans="1:9" ht="25.5">
      <c r="A14" s="15" t="s">
        <v>131</v>
      </c>
      <c r="B14" s="23" t="s">
        <v>8</v>
      </c>
      <c r="C14" s="17" t="s">
        <v>132</v>
      </c>
      <c r="D14" s="18">
        <v>35000</v>
      </c>
      <c r="E14" s="43">
        <v>26814.43</v>
      </c>
      <c r="F14" s="19" t="s">
        <v>133</v>
      </c>
      <c r="G14" s="20">
        <v>44043</v>
      </c>
      <c r="H14" s="17" t="s">
        <v>17</v>
      </c>
      <c r="I14" s="40" t="s">
        <v>138</v>
      </c>
    </row>
    <row r="15" spans="1:9" ht="25.5">
      <c r="A15" s="15" t="s">
        <v>82</v>
      </c>
      <c r="B15" s="16" t="s">
        <v>83</v>
      </c>
      <c r="C15" s="17" t="s">
        <v>84</v>
      </c>
      <c r="D15" s="18">
        <v>2404794.71</v>
      </c>
      <c r="E15" s="43">
        <v>1900749.74</v>
      </c>
      <c r="F15" s="19" t="s">
        <v>85</v>
      </c>
      <c r="G15" s="20">
        <v>44061</v>
      </c>
      <c r="H15" s="17" t="s">
        <v>86</v>
      </c>
      <c r="I15" s="40" t="s">
        <v>136</v>
      </c>
    </row>
    <row r="16" spans="1:9" ht="25.5">
      <c r="A16" s="15" t="s">
        <v>121</v>
      </c>
      <c r="B16" s="23" t="s">
        <v>8</v>
      </c>
      <c r="C16" s="17" t="s">
        <v>122</v>
      </c>
      <c r="D16" s="18">
        <v>180000</v>
      </c>
      <c r="E16" s="43">
        <v>168000</v>
      </c>
      <c r="F16" s="19" t="s">
        <v>123</v>
      </c>
      <c r="G16" s="20">
        <v>44069</v>
      </c>
      <c r="H16" s="17" t="s">
        <v>10</v>
      </c>
      <c r="I16" s="40" t="s">
        <v>136</v>
      </c>
    </row>
    <row r="17" spans="1:9" ht="25.5">
      <c r="A17" s="15" t="s">
        <v>124</v>
      </c>
      <c r="B17" s="23" t="s">
        <v>8</v>
      </c>
      <c r="C17" s="17" t="s">
        <v>125</v>
      </c>
      <c r="D17" s="18">
        <v>192000</v>
      </c>
      <c r="E17" s="43">
        <v>190080</v>
      </c>
      <c r="F17" s="19" t="s">
        <v>126</v>
      </c>
      <c r="G17" s="20">
        <v>44069</v>
      </c>
      <c r="H17" s="17" t="s">
        <v>10</v>
      </c>
      <c r="I17" s="40" t="s">
        <v>136</v>
      </c>
    </row>
    <row r="18" spans="1:9" ht="38.25">
      <c r="A18" s="15" t="s">
        <v>18</v>
      </c>
      <c r="B18" s="16" t="s">
        <v>16</v>
      </c>
      <c r="C18" s="17" t="s">
        <v>20</v>
      </c>
      <c r="D18" s="18">
        <v>32000</v>
      </c>
      <c r="E18" s="63">
        <v>22221.03</v>
      </c>
      <c r="F18" s="19" t="s">
        <v>19</v>
      </c>
      <c r="G18" s="20">
        <v>44159</v>
      </c>
      <c r="H18" s="17" t="s">
        <v>21</v>
      </c>
      <c r="I18" s="40" t="s">
        <v>140</v>
      </c>
    </row>
    <row r="19" spans="1:9" ht="25.5">
      <c r="A19" s="15" t="s">
        <v>23</v>
      </c>
      <c r="B19" s="16" t="s">
        <v>8</v>
      </c>
      <c r="C19" s="17" t="s">
        <v>24</v>
      </c>
      <c r="D19" s="18">
        <v>200000</v>
      </c>
      <c r="E19" s="43">
        <v>90000</v>
      </c>
      <c r="F19" s="19" t="s">
        <v>25</v>
      </c>
      <c r="G19" s="20">
        <v>44161</v>
      </c>
      <c r="H19" s="17" t="s">
        <v>10</v>
      </c>
      <c r="I19" s="40" t="s">
        <v>137</v>
      </c>
    </row>
    <row r="20" spans="1:9" ht="102">
      <c r="A20" s="15" t="s">
        <v>7</v>
      </c>
      <c r="B20" s="16" t="s">
        <v>8</v>
      </c>
      <c r="C20" s="17" t="s">
        <v>9</v>
      </c>
      <c r="D20" s="18">
        <v>1664458.78</v>
      </c>
      <c r="E20" s="63">
        <v>1491384.8</v>
      </c>
      <c r="F20" s="19" t="s">
        <v>134</v>
      </c>
      <c r="G20" s="20">
        <v>44165</v>
      </c>
      <c r="H20" s="16" t="s">
        <v>10</v>
      </c>
      <c r="I20" s="40" t="s">
        <v>136</v>
      </c>
    </row>
    <row r="21" spans="1:9" ht="25.5">
      <c r="A21" s="15" t="s">
        <v>11</v>
      </c>
      <c r="B21" s="16" t="s">
        <v>8</v>
      </c>
      <c r="C21" s="17" t="s">
        <v>12</v>
      </c>
      <c r="D21" s="18">
        <v>126000</v>
      </c>
      <c r="E21" s="63">
        <v>24000</v>
      </c>
      <c r="F21" s="19" t="s">
        <v>13</v>
      </c>
      <c r="G21" s="20">
        <v>44175</v>
      </c>
      <c r="H21" s="16" t="s">
        <v>14</v>
      </c>
      <c r="I21" s="40" t="s">
        <v>136</v>
      </c>
    </row>
    <row r="22" spans="1:9">
      <c r="D22" s="2"/>
      <c r="E22" s="2"/>
    </row>
    <row r="23" spans="1:9">
      <c r="E23" s="2"/>
    </row>
    <row r="25" spans="1:9" hidden="1"/>
    <row r="26" spans="1:9" hidden="1">
      <c r="D26" s="79" t="s">
        <v>141</v>
      </c>
      <c r="E26" s="80"/>
      <c r="F26" s="80"/>
    </row>
    <row r="27" spans="1:9" ht="25.5" hidden="1">
      <c r="D27" s="64" t="s">
        <v>143</v>
      </c>
      <c r="E27" s="65" t="s">
        <v>142</v>
      </c>
      <c r="F27" s="66" t="s">
        <v>144</v>
      </c>
      <c r="H27" s="2"/>
    </row>
    <row r="28" spans="1:9" hidden="1">
      <c r="D28" s="67" t="s">
        <v>147</v>
      </c>
      <c r="E28" s="68">
        <v>22084101.359999999</v>
      </c>
      <c r="F28" s="69">
        <f>+E28/$E$31</f>
        <v>0.97505195154414592</v>
      </c>
      <c r="H28" s="2"/>
    </row>
    <row r="29" spans="1:9" hidden="1">
      <c r="D29" s="67" t="s">
        <v>138</v>
      </c>
      <c r="E29" s="68">
        <v>254967.46</v>
      </c>
      <c r="F29" s="69">
        <f>+E29/$E$31</f>
        <v>1.1257262199653931E-2</v>
      </c>
      <c r="I29" s="2"/>
    </row>
    <row r="30" spans="1:9" hidden="1">
      <c r="D30" s="67" t="s">
        <v>137</v>
      </c>
      <c r="E30" s="68">
        <v>310084.71999999997</v>
      </c>
      <c r="F30" s="69">
        <f>+E30/$E$31</f>
        <v>1.3690786256200195E-2</v>
      </c>
      <c r="I30" s="2"/>
    </row>
    <row r="31" spans="1:9" hidden="1">
      <c r="D31" s="70" t="s">
        <v>141</v>
      </c>
      <c r="E31" s="71">
        <f>SUM(E28:E30)</f>
        <v>22649153.539999999</v>
      </c>
      <c r="F31" s="69">
        <f>+E31/$E$31</f>
        <v>1</v>
      </c>
      <c r="I31" s="2"/>
    </row>
    <row r="32" spans="1:9" hidden="1">
      <c r="D32" s="78"/>
      <c r="E32" s="78"/>
      <c r="F32" s="78"/>
      <c r="I32" s="2"/>
    </row>
    <row r="33" spans="4:9" hidden="1">
      <c r="D33" s="78"/>
      <c r="E33" s="78"/>
      <c r="F33" s="78"/>
      <c r="I33" s="2"/>
    </row>
    <row r="34" spans="4:9" hidden="1">
      <c r="D34" s="78"/>
      <c r="E34" s="78"/>
      <c r="F34" s="78"/>
    </row>
    <row r="35" spans="4:9" hidden="1">
      <c r="D35" s="79" t="s">
        <v>145</v>
      </c>
      <c r="E35" s="80"/>
      <c r="F35" s="80"/>
    </row>
    <row r="36" spans="4:9" ht="25.5" hidden="1">
      <c r="D36" s="64" t="s">
        <v>143</v>
      </c>
      <c r="E36" s="65" t="s">
        <v>142</v>
      </c>
      <c r="F36" s="66" t="s">
        <v>144</v>
      </c>
      <c r="I36" s="2"/>
    </row>
    <row r="37" spans="4:9" hidden="1">
      <c r="D37" s="67" t="s">
        <v>147</v>
      </c>
      <c r="E37" s="68">
        <v>17700387.530000001</v>
      </c>
      <c r="F37" s="69">
        <f>+E37/$E$39</f>
        <v>0.99572841692724279</v>
      </c>
      <c r="H37" s="2"/>
    </row>
    <row r="38" spans="4:9" hidden="1">
      <c r="D38" s="67" t="s">
        <v>138</v>
      </c>
      <c r="E38" s="68">
        <v>75933.03</v>
      </c>
      <c r="F38" s="69">
        <f t="shared" ref="F38:F39" si="0">+E38/$E$39</f>
        <v>4.2715830727570988E-3</v>
      </c>
    </row>
    <row r="39" spans="4:9" hidden="1">
      <c r="D39" s="70" t="s">
        <v>141</v>
      </c>
      <c r="E39" s="71">
        <f>SUM(E37:E38)</f>
        <v>17776320.560000002</v>
      </c>
      <c r="F39" s="69">
        <f t="shared" si="0"/>
        <v>1</v>
      </c>
    </row>
    <row r="40" spans="4:9" hidden="1">
      <c r="D40" s="81"/>
      <c r="E40" s="82"/>
      <c r="F40" s="83"/>
    </row>
    <row r="41" spans="4:9" hidden="1">
      <c r="D41" s="81"/>
      <c r="E41" s="82"/>
      <c r="F41" s="83"/>
    </row>
    <row r="42" spans="4:9" hidden="1">
      <c r="D42" s="81"/>
      <c r="E42" s="82"/>
      <c r="F42" s="83"/>
    </row>
    <row r="43" spans="4:9" hidden="1">
      <c r="D43" s="79" t="s">
        <v>15</v>
      </c>
      <c r="E43" s="80"/>
      <c r="F43" s="80"/>
    </row>
    <row r="44" spans="4:9" ht="25.5" hidden="1">
      <c r="D44" s="64" t="s">
        <v>143</v>
      </c>
      <c r="E44" s="65" t="s">
        <v>142</v>
      </c>
      <c r="F44" s="66" t="s">
        <v>144</v>
      </c>
    </row>
    <row r="45" spans="4:9" hidden="1">
      <c r="D45" s="67" t="s">
        <v>147</v>
      </c>
      <c r="E45" s="68">
        <v>2482964.09</v>
      </c>
      <c r="F45" s="69">
        <f>+E45/$E$48</f>
        <v>0.83542885225516084</v>
      </c>
    </row>
    <row r="46" spans="4:9" hidden="1">
      <c r="D46" s="67" t="s">
        <v>138</v>
      </c>
      <c r="E46" s="68">
        <v>179034.43</v>
      </c>
      <c r="F46" s="69">
        <f t="shared" ref="F46:F48" si="1">+E46/$E$48</f>
        <v>6.0238699774774807E-2</v>
      </c>
    </row>
    <row r="47" spans="4:9" hidden="1">
      <c r="D47" s="67" t="s">
        <v>137</v>
      </c>
      <c r="E47" s="68">
        <v>310084.71999999997</v>
      </c>
      <c r="F47" s="69">
        <f t="shared" si="1"/>
        <v>0.10433244797006425</v>
      </c>
    </row>
    <row r="48" spans="4:9" hidden="1">
      <c r="D48" s="70" t="s">
        <v>141</v>
      </c>
      <c r="E48" s="71">
        <f>SUM(E45:E47)</f>
        <v>2972083.24</v>
      </c>
      <c r="F48" s="69">
        <f t="shared" si="1"/>
        <v>1</v>
      </c>
    </row>
    <row r="49" spans="4:6" hidden="1">
      <c r="D49" s="78"/>
      <c r="E49" s="78"/>
      <c r="F49" s="78"/>
    </row>
    <row r="50" spans="4:6" hidden="1">
      <c r="D50" s="78"/>
      <c r="E50" s="78"/>
      <c r="F50" s="78"/>
    </row>
    <row r="51" spans="4:6" hidden="1">
      <c r="D51" s="78"/>
      <c r="E51" s="78"/>
      <c r="F51" s="78"/>
    </row>
    <row r="52" spans="4:6" hidden="1">
      <c r="D52" s="79" t="s">
        <v>83</v>
      </c>
      <c r="E52" s="80"/>
      <c r="F52" s="80"/>
    </row>
    <row r="53" spans="4:6" ht="25.5" hidden="1">
      <c r="D53" s="64" t="s">
        <v>143</v>
      </c>
      <c r="E53" s="65" t="s">
        <v>142</v>
      </c>
      <c r="F53" s="66" t="s">
        <v>144</v>
      </c>
    </row>
    <row r="54" spans="4:6" hidden="1">
      <c r="D54" s="67" t="s">
        <v>147</v>
      </c>
      <c r="E54" s="84">
        <v>1900749.74</v>
      </c>
      <c r="F54" s="69">
        <f>+E54/E55</f>
        <v>1</v>
      </c>
    </row>
    <row r="55" spans="4:6" hidden="1">
      <c r="D55" s="70" t="s">
        <v>141</v>
      </c>
      <c r="E55" s="71">
        <f>SUM(E53:E54)</f>
        <v>1900749.74</v>
      </c>
      <c r="F55" s="69">
        <f>+E55/E55</f>
        <v>1</v>
      </c>
    </row>
    <row r="56" spans="4:6" hidden="1"/>
    <row r="57" spans="4:6" hidden="1"/>
  </sheetData>
  <mergeCells count="1">
    <mergeCell ref="A1:I1"/>
  </mergeCells>
  <pageMargins left="0.7" right="0.7" top="0.75" bottom="0.75" header="0.3" footer="0.3"/>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dimension ref="A1:J48"/>
  <sheetViews>
    <sheetView showGridLines="0" workbookViewId="0">
      <selection activeCell="C10" sqref="C10"/>
    </sheetView>
  </sheetViews>
  <sheetFormatPr baseColWidth="10" defaultRowHeight="15"/>
  <cols>
    <col min="1" max="1" width="11.28515625" bestFit="1" customWidth="1"/>
    <col min="2" max="2" width="9.85546875" bestFit="1" customWidth="1"/>
    <col min="3" max="3" width="65.85546875" customWidth="1"/>
    <col min="4" max="4" width="21.85546875" bestFit="1" customWidth="1"/>
    <col min="5" max="5" width="23" bestFit="1" customWidth="1"/>
    <col min="6" max="6" width="25.140625" customWidth="1"/>
    <col min="7" max="7" width="10.140625" bestFit="1" customWidth="1"/>
    <col min="8" max="8" width="20" bestFit="1" customWidth="1"/>
    <col min="9" max="9" width="23.42578125" bestFit="1" customWidth="1"/>
    <col min="10" max="10" width="13" bestFit="1" customWidth="1"/>
  </cols>
  <sheetData>
    <row r="1" spans="1:10" ht="42" customHeight="1" thickBot="1">
      <c r="A1" s="160" t="s">
        <v>328</v>
      </c>
      <c r="B1" s="161"/>
      <c r="C1" s="161"/>
      <c r="D1" s="161"/>
      <c r="E1" s="161"/>
      <c r="F1" s="161"/>
      <c r="G1" s="161"/>
      <c r="H1" s="161"/>
      <c r="I1" s="162"/>
    </row>
    <row r="2" spans="1:10" ht="25.5">
      <c r="A2" s="11" t="s">
        <v>0</v>
      </c>
      <c r="B2" s="12" t="s">
        <v>1</v>
      </c>
      <c r="C2" s="12" t="s">
        <v>2</v>
      </c>
      <c r="D2" s="13" t="s">
        <v>3</v>
      </c>
      <c r="E2" s="13" t="s">
        <v>4</v>
      </c>
      <c r="F2" s="12" t="s">
        <v>324</v>
      </c>
      <c r="G2" s="12" t="s">
        <v>5</v>
      </c>
      <c r="H2" s="14" t="s">
        <v>6</v>
      </c>
      <c r="I2" s="14" t="s">
        <v>135</v>
      </c>
      <c r="J2" s="1"/>
    </row>
    <row r="3" spans="1:10" ht="38.25">
      <c r="A3" s="15" t="s">
        <v>30</v>
      </c>
      <c r="B3" s="16" t="s">
        <v>8</v>
      </c>
      <c r="C3" s="17" t="s">
        <v>31</v>
      </c>
      <c r="D3" s="18">
        <v>1762745.65</v>
      </c>
      <c r="E3" s="43">
        <v>1709919.1</v>
      </c>
      <c r="F3" s="19" t="s">
        <v>32</v>
      </c>
      <c r="G3" s="20">
        <v>43483</v>
      </c>
      <c r="H3" s="17" t="s">
        <v>17</v>
      </c>
      <c r="I3" s="40" t="s">
        <v>136</v>
      </c>
    </row>
    <row r="4" spans="1:10" ht="38.25">
      <c r="A4" s="15" t="s">
        <v>33</v>
      </c>
      <c r="B4" s="16" t="s">
        <v>8</v>
      </c>
      <c r="C4" s="17" t="s">
        <v>34</v>
      </c>
      <c r="D4" s="18">
        <v>60000</v>
      </c>
      <c r="E4" s="43">
        <v>60000</v>
      </c>
      <c r="F4" s="19" t="s">
        <v>35</v>
      </c>
      <c r="G4" s="20">
        <v>43490</v>
      </c>
      <c r="H4" s="17" t="s">
        <v>36</v>
      </c>
      <c r="I4" s="40" t="s">
        <v>138</v>
      </c>
    </row>
    <row r="5" spans="1:10" ht="25.5">
      <c r="A5" s="15" t="s">
        <v>37</v>
      </c>
      <c r="B5" s="16" t="s">
        <v>16</v>
      </c>
      <c r="C5" s="17" t="s">
        <v>38</v>
      </c>
      <c r="D5" s="18">
        <v>1068000</v>
      </c>
      <c r="E5" s="43">
        <v>966100</v>
      </c>
      <c r="F5" s="19" t="s">
        <v>39</v>
      </c>
      <c r="G5" s="20">
        <v>43490</v>
      </c>
      <c r="H5" s="17" t="s">
        <v>40</v>
      </c>
      <c r="I5" s="40" t="s">
        <v>136</v>
      </c>
    </row>
    <row r="6" spans="1:10" ht="38.25">
      <c r="A6" s="15" t="s">
        <v>41</v>
      </c>
      <c r="B6" s="16" t="s">
        <v>8</v>
      </c>
      <c r="C6" s="17" t="s">
        <v>42</v>
      </c>
      <c r="D6" s="18">
        <v>125000</v>
      </c>
      <c r="E6" s="43">
        <v>125000</v>
      </c>
      <c r="F6" s="19" t="s">
        <v>43</v>
      </c>
      <c r="G6" s="20">
        <v>43522</v>
      </c>
      <c r="H6" s="17" t="s">
        <v>44</v>
      </c>
      <c r="I6" s="40" t="s">
        <v>136</v>
      </c>
    </row>
    <row r="7" spans="1:10" ht="25.5">
      <c r="A7" s="15" t="s">
        <v>26</v>
      </c>
      <c r="B7" s="16" t="s">
        <v>8</v>
      </c>
      <c r="C7" s="17" t="s">
        <v>27</v>
      </c>
      <c r="D7" s="18">
        <v>409137.55</v>
      </c>
      <c r="E7" s="43">
        <v>408698.94</v>
      </c>
      <c r="F7" s="19" t="s">
        <v>28</v>
      </c>
      <c r="G7" s="20">
        <v>43600</v>
      </c>
      <c r="H7" s="17" t="s">
        <v>29</v>
      </c>
      <c r="I7" s="40" t="s">
        <v>136</v>
      </c>
    </row>
    <row r="8" spans="1:10" ht="38.25">
      <c r="A8" s="15" t="s">
        <v>69</v>
      </c>
      <c r="B8" s="16" t="s">
        <v>8</v>
      </c>
      <c r="C8" s="17" t="s">
        <v>70</v>
      </c>
      <c r="D8" s="18">
        <v>138000</v>
      </c>
      <c r="E8" s="43">
        <v>138000</v>
      </c>
      <c r="F8" s="19" t="s">
        <v>71</v>
      </c>
      <c r="G8" s="20">
        <v>43689</v>
      </c>
      <c r="H8" s="17" t="s">
        <v>72</v>
      </c>
      <c r="I8" s="40" t="s">
        <v>137</v>
      </c>
    </row>
    <row r="9" spans="1:10" ht="25.5">
      <c r="A9" s="15" t="s">
        <v>73</v>
      </c>
      <c r="B9" s="16" t="s">
        <v>8</v>
      </c>
      <c r="C9" s="17" t="s">
        <v>74</v>
      </c>
      <c r="D9" s="18">
        <v>49750</v>
      </c>
      <c r="E9" s="43">
        <v>49750</v>
      </c>
      <c r="F9" s="19" t="s">
        <v>71</v>
      </c>
      <c r="G9" s="20">
        <v>43689</v>
      </c>
      <c r="H9" s="17" t="s">
        <v>75</v>
      </c>
      <c r="I9" s="40" t="s">
        <v>137</v>
      </c>
    </row>
    <row r="10" spans="1:10" ht="25.5">
      <c r="A10" s="15" t="s">
        <v>60</v>
      </c>
      <c r="B10" s="16" t="s">
        <v>8</v>
      </c>
      <c r="C10" s="17" t="s">
        <v>61</v>
      </c>
      <c r="D10" s="18">
        <v>25000</v>
      </c>
      <c r="E10" s="43">
        <v>24200</v>
      </c>
      <c r="F10" s="19" t="s">
        <v>62</v>
      </c>
      <c r="G10" s="20">
        <v>43712</v>
      </c>
      <c r="H10" s="17" t="s">
        <v>17</v>
      </c>
      <c r="I10" s="40" t="s">
        <v>138</v>
      </c>
    </row>
    <row r="11" spans="1:10">
      <c r="A11" s="15" t="s">
        <v>57</v>
      </c>
      <c r="B11" s="16" t="s">
        <v>8</v>
      </c>
      <c r="C11" s="17" t="s">
        <v>58</v>
      </c>
      <c r="D11" s="18">
        <v>9389.67</v>
      </c>
      <c r="E11" s="43">
        <v>1500</v>
      </c>
      <c r="F11" s="19" t="s">
        <v>59</v>
      </c>
      <c r="G11" s="20">
        <v>43759</v>
      </c>
      <c r="H11" s="17" t="s">
        <v>17</v>
      </c>
      <c r="I11" s="40" t="s">
        <v>138</v>
      </c>
    </row>
    <row r="12" spans="1:10" ht="25.5">
      <c r="A12" s="15" t="s">
        <v>54</v>
      </c>
      <c r="B12" s="16" t="s">
        <v>16</v>
      </c>
      <c r="C12" s="17" t="s">
        <v>55</v>
      </c>
      <c r="D12" s="18">
        <v>800000</v>
      </c>
      <c r="E12" s="43">
        <v>543998</v>
      </c>
      <c r="F12" s="19" t="s">
        <v>56</v>
      </c>
      <c r="G12" s="20">
        <v>43760</v>
      </c>
      <c r="H12" s="17" t="s">
        <v>10</v>
      </c>
      <c r="I12" s="40" t="s">
        <v>139</v>
      </c>
    </row>
    <row r="13" spans="1:10" ht="51">
      <c r="A13" s="15" t="s">
        <v>45</v>
      </c>
      <c r="B13" s="16" t="s">
        <v>8</v>
      </c>
      <c r="C13" s="17" t="s">
        <v>46</v>
      </c>
      <c r="D13" s="18">
        <v>249296.09</v>
      </c>
      <c r="E13" s="43">
        <v>194777.42</v>
      </c>
      <c r="F13" s="19" t="s">
        <v>47</v>
      </c>
      <c r="G13" s="21" t="s">
        <v>53</v>
      </c>
      <c r="H13" s="17" t="s">
        <v>48</v>
      </c>
      <c r="I13" s="40" t="s">
        <v>136</v>
      </c>
    </row>
    <row r="14" spans="1:10" ht="38.25">
      <c r="A14" s="15" t="s">
        <v>76</v>
      </c>
      <c r="B14" s="16" t="s">
        <v>8</v>
      </c>
      <c r="C14" s="17" t="s">
        <v>77</v>
      </c>
      <c r="D14" s="18">
        <v>60000</v>
      </c>
      <c r="E14" s="43">
        <v>60000</v>
      </c>
      <c r="F14" s="19" t="s">
        <v>78</v>
      </c>
      <c r="G14" s="20">
        <v>43775</v>
      </c>
      <c r="H14" s="17" t="s">
        <v>44</v>
      </c>
      <c r="I14" s="40" t="s">
        <v>137</v>
      </c>
    </row>
    <row r="15" spans="1:10" ht="25.5">
      <c r="A15" s="15" t="s">
        <v>79</v>
      </c>
      <c r="B15" s="16" t="s">
        <v>8</v>
      </c>
      <c r="C15" s="17" t="s">
        <v>80</v>
      </c>
      <c r="D15" s="18">
        <v>262520</v>
      </c>
      <c r="E15" s="43">
        <v>262520</v>
      </c>
      <c r="F15" s="19" t="s">
        <v>81</v>
      </c>
      <c r="G15" s="20">
        <v>43790</v>
      </c>
      <c r="H15" s="17" t="s">
        <v>10</v>
      </c>
      <c r="I15" s="40" t="s">
        <v>137</v>
      </c>
    </row>
    <row r="16" spans="1:10" ht="89.25">
      <c r="A16" s="15" t="s">
        <v>49</v>
      </c>
      <c r="B16" s="16" t="s">
        <v>8</v>
      </c>
      <c r="C16" s="17" t="s">
        <v>50</v>
      </c>
      <c r="D16" s="44">
        <v>507805.39</v>
      </c>
      <c r="E16" s="43" t="s">
        <v>51</v>
      </c>
      <c r="F16" s="19" t="s">
        <v>52</v>
      </c>
      <c r="G16" s="20">
        <v>43801</v>
      </c>
      <c r="H16" s="17" t="s">
        <v>17</v>
      </c>
      <c r="I16" s="40" t="s">
        <v>136</v>
      </c>
    </row>
    <row r="17" spans="1:10" ht="38.25">
      <c r="A17" s="15" t="s">
        <v>63</v>
      </c>
      <c r="B17" s="16" t="s">
        <v>8</v>
      </c>
      <c r="C17" s="17" t="s">
        <v>64</v>
      </c>
      <c r="D17" s="18">
        <v>90000</v>
      </c>
      <c r="E17" s="43">
        <v>70665</v>
      </c>
      <c r="F17" s="19" t="s">
        <v>65</v>
      </c>
      <c r="G17" s="20">
        <v>43808</v>
      </c>
      <c r="H17" s="17" t="s">
        <v>14</v>
      </c>
      <c r="I17" s="40" t="s">
        <v>138</v>
      </c>
    </row>
    <row r="18" spans="1:10" ht="38.25">
      <c r="A18" s="22" t="s">
        <v>96</v>
      </c>
      <c r="B18" s="16" t="s">
        <v>15</v>
      </c>
      <c r="C18" s="17" t="s">
        <v>66</v>
      </c>
      <c r="D18" s="18">
        <v>32000</v>
      </c>
      <c r="E18" s="43">
        <v>28000</v>
      </c>
      <c r="F18" s="19" t="s">
        <v>67</v>
      </c>
      <c r="G18" s="20">
        <v>43829</v>
      </c>
      <c r="H18" s="17" t="s">
        <v>68</v>
      </c>
      <c r="I18" s="40" t="s">
        <v>138</v>
      </c>
    </row>
    <row r="19" spans="1:10">
      <c r="A19" s="9"/>
      <c r="B19" s="4"/>
      <c r="C19" s="5"/>
      <c r="D19" s="8"/>
      <c r="E19" s="10"/>
      <c r="F19" s="6"/>
      <c r="G19" s="7"/>
      <c r="H19" s="5"/>
    </row>
    <row r="20" spans="1:10">
      <c r="A20" s="9"/>
      <c r="B20" s="4"/>
      <c r="C20" s="5"/>
      <c r="D20" s="8"/>
      <c r="E20" s="10"/>
      <c r="F20" s="6"/>
      <c r="G20" s="7"/>
      <c r="H20" s="5"/>
    </row>
    <row r="21" spans="1:10">
      <c r="A21" s="9"/>
      <c r="B21" s="4"/>
      <c r="C21" s="5"/>
      <c r="G21" s="7"/>
      <c r="H21" s="5"/>
    </row>
    <row r="22" spans="1:10" hidden="1">
      <c r="A22" s="3"/>
      <c r="B22" s="4"/>
      <c r="C22" s="5"/>
      <c r="D22" s="58" t="s">
        <v>141</v>
      </c>
      <c r="E22" s="56"/>
      <c r="F22" s="56"/>
    </row>
    <row r="23" spans="1:10" ht="25.5" hidden="1">
      <c r="A23" s="3"/>
      <c r="B23" s="4"/>
      <c r="C23" s="5"/>
      <c r="D23" s="64" t="s">
        <v>143</v>
      </c>
      <c r="E23" s="65" t="s">
        <v>142</v>
      </c>
      <c r="F23" s="66" t="s">
        <v>144</v>
      </c>
      <c r="J23" s="42"/>
    </row>
    <row r="24" spans="1:10" hidden="1">
      <c r="D24" s="67" t="s">
        <v>139</v>
      </c>
      <c r="E24" s="68">
        <v>4456298.8499999996</v>
      </c>
      <c r="F24" s="69">
        <f>+E24/$E$27</f>
        <v>0.86514387095070144</v>
      </c>
      <c r="H24" s="77"/>
      <c r="I24" s="2"/>
      <c r="J24" s="42"/>
    </row>
    <row r="25" spans="1:10" hidden="1">
      <c r="D25" s="67" t="s">
        <v>146</v>
      </c>
      <c r="E25" s="68">
        <v>184365</v>
      </c>
      <c r="F25" s="69">
        <f>+E25/$E$27</f>
        <v>3.5792538861666806E-2</v>
      </c>
      <c r="I25" s="2"/>
      <c r="J25" s="42"/>
    </row>
    <row r="26" spans="1:10" hidden="1">
      <c r="D26" s="67" t="s">
        <v>137</v>
      </c>
      <c r="E26" s="68">
        <v>510270</v>
      </c>
      <c r="F26" s="69">
        <f>+E26/$E$27</f>
        <v>9.9063590187631709E-2</v>
      </c>
    </row>
    <row r="27" spans="1:10" hidden="1">
      <c r="D27" s="70" t="s">
        <v>141</v>
      </c>
      <c r="E27" s="71">
        <v>5150933.8499999996</v>
      </c>
      <c r="F27" s="69">
        <f>+E27/$E$27</f>
        <v>1</v>
      </c>
      <c r="H27" s="78"/>
    </row>
    <row r="28" spans="1:10" hidden="1">
      <c r="D28" s="56"/>
      <c r="E28" s="57"/>
      <c r="F28" s="56"/>
    </row>
    <row r="29" spans="1:10" hidden="1">
      <c r="D29" s="56"/>
      <c r="E29" s="56"/>
      <c r="F29" s="56"/>
    </row>
    <row r="30" spans="1:10" hidden="1">
      <c r="D30" s="72" t="s">
        <v>145</v>
      </c>
      <c r="E30" s="73"/>
      <c r="F30" s="73"/>
    </row>
    <row r="31" spans="1:10" ht="25.5" hidden="1">
      <c r="D31" s="64" t="s">
        <v>143</v>
      </c>
      <c r="E31" s="65" t="s">
        <v>142</v>
      </c>
      <c r="F31" s="66" t="s">
        <v>144</v>
      </c>
    </row>
    <row r="32" spans="1:10" hidden="1">
      <c r="D32" s="67" t="s">
        <v>139</v>
      </c>
      <c r="E32" s="74">
        <v>1510098</v>
      </c>
      <c r="F32" s="75">
        <f>+E32/E33</f>
        <v>1</v>
      </c>
    </row>
    <row r="33" spans="4:8" hidden="1">
      <c r="D33" s="70" t="s">
        <v>141</v>
      </c>
      <c r="E33" s="76">
        <f>SUBTOTAL(9,E32:E32)</f>
        <v>1510098</v>
      </c>
      <c r="F33" s="75">
        <f>+E33/E33</f>
        <v>1</v>
      </c>
    </row>
    <row r="34" spans="4:8" hidden="1">
      <c r="D34" s="56"/>
      <c r="E34" s="56"/>
      <c r="F34" s="56"/>
      <c r="H34" s="45"/>
    </row>
    <row r="35" spans="4:8" hidden="1">
      <c r="D35" s="51"/>
      <c r="E35" s="52"/>
      <c r="F35" s="53"/>
    </row>
    <row r="36" spans="4:8" hidden="1">
      <c r="D36" s="51"/>
      <c r="E36" s="54"/>
      <c r="F36" s="55"/>
    </row>
    <row r="37" spans="4:8" hidden="1">
      <c r="D37" s="58" t="s">
        <v>15</v>
      </c>
      <c r="E37" s="56"/>
      <c r="F37" s="56"/>
    </row>
    <row r="38" spans="4:8" ht="25.5" hidden="1">
      <c r="D38" s="46" t="s">
        <v>143</v>
      </c>
      <c r="E38" s="47" t="s">
        <v>142</v>
      </c>
      <c r="F38" s="48" t="s">
        <v>144</v>
      </c>
    </row>
    <row r="39" spans="4:8" hidden="1">
      <c r="D39" s="59" t="s">
        <v>147</v>
      </c>
      <c r="E39" s="24">
        <v>2946200.85</v>
      </c>
      <c r="F39" s="49">
        <f>+E39/$E$42</f>
        <v>0.80921001972665152</v>
      </c>
    </row>
    <row r="40" spans="4:8" hidden="1">
      <c r="D40" s="59" t="s">
        <v>138</v>
      </c>
      <c r="E40" s="24">
        <v>184365</v>
      </c>
      <c r="F40" s="49">
        <f t="shared" ref="F40:F42" si="0">+E40/$E$42</f>
        <v>5.0638097292960899E-2</v>
      </c>
    </row>
    <row r="41" spans="4:8" hidden="1">
      <c r="D41" s="59" t="s">
        <v>137</v>
      </c>
      <c r="E41" s="24">
        <v>510270</v>
      </c>
      <c r="F41" s="49">
        <f t="shared" si="0"/>
        <v>0.14015188298038758</v>
      </c>
    </row>
    <row r="42" spans="4:8" hidden="1">
      <c r="D42" s="60" t="s">
        <v>141</v>
      </c>
      <c r="E42" s="50">
        <f>SUBTOTAL(9,E39:E41)</f>
        <v>3640835.85</v>
      </c>
      <c r="F42" s="49">
        <f t="shared" si="0"/>
        <v>1</v>
      </c>
    </row>
    <row r="48" spans="4:8">
      <c r="E48" s="45"/>
    </row>
  </sheetData>
  <mergeCells count="1">
    <mergeCell ref="A1:I1"/>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2024</vt:lpstr>
      <vt:lpstr>2023</vt:lpstr>
      <vt:lpstr>2022</vt:lpstr>
      <vt:lpstr>2021</vt:lpstr>
      <vt:lpstr>2020</vt:lpstr>
      <vt:lpstr>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2025-02-17T13:03:06Z</dcterms:modified>
</cp:coreProperties>
</file>