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680" yWindow="-120" windowWidth="29040" windowHeight="15720" tabRatio="837" activeTab="1"/>
  </bookViews>
  <sheets>
    <sheet name="4º Trimestre 2025" sheetId="26" r:id="rId1"/>
    <sheet name="3º Trimestre 2025" sheetId="25" r:id="rId2"/>
    <sheet name="2º Trimestre 2025 " sheetId="24" r:id="rId3"/>
    <sheet name="1º Trimestre 2025" sheetId="23" r:id="rId4"/>
    <sheet name="4º Trimestre 2024" sheetId="22" r:id="rId5"/>
    <sheet name="3º Trimestre 2024" sheetId="21" r:id="rId6"/>
    <sheet name="2º Trimestre 2024" sheetId="20" r:id="rId7"/>
    <sheet name="1º Trimestre 2024" sheetId="19" r:id="rId8"/>
    <sheet name="4º Trimestre 2023" sheetId="18" r:id="rId9"/>
    <sheet name="3º Trimestre 2023" sheetId="17" r:id="rId10"/>
    <sheet name="2º Trimestre 2023" sheetId="16" r:id="rId11"/>
    <sheet name="1º Trimestre 2023" sheetId="15" r:id="rId12"/>
    <sheet name="4º Trimestre 2022" sheetId="14" r:id="rId13"/>
    <sheet name="3º Trimestre 2022" sheetId="13" r:id="rId14"/>
    <sheet name="2º Trimestre 2022" sheetId="12" r:id="rId15"/>
    <sheet name="1º Trimestre 2022" sheetId="11" r:id="rId16"/>
    <sheet name="4º Trimestre 2021" sheetId="10" r:id="rId17"/>
    <sheet name="3º Trimestre 2021" sheetId="8" r:id="rId18"/>
    <sheet name="2º Trimestre 2021" sheetId="7" r:id="rId19"/>
    <sheet name="1º Trimestre 2021" sheetId="6" r:id="rId20"/>
    <sheet name="4º trimestre 2020" sheetId="5" r:id="rId21"/>
    <sheet name="3º Trimestre 2020" sheetId="1" r:id="rId22"/>
    <sheet name="2º Trimestre 2020" sheetId="2" r:id="rId23"/>
    <sheet name="1º Trimestre 2020" sheetId="3" r:id="rId24"/>
    <sheet name="4º Trimestre 2019" sheetId="4" r:id="rId25"/>
  </sheets>
  <definedNames>
    <definedName name="_xlnm._FilterDatabase" localSheetId="23" hidden="1">'1º Trimestre 2020'!$A$2:$I$38</definedName>
    <definedName name="_xlnm._FilterDatabase" localSheetId="11" hidden="1">'1º Trimestre 2023'!$A$2:$J$126</definedName>
    <definedName name="_xlnm._FilterDatabase" localSheetId="7" hidden="1">'1º Trimestre 2024'!$A$2:$J$152</definedName>
    <definedName name="_xlnm._FilterDatabase" localSheetId="3" hidden="1">'1º Trimestre 2025'!$A$2:$J$133</definedName>
    <definedName name="_xlnm._FilterDatabase" localSheetId="18" hidden="1">'2º Trimestre 2021'!$A$2:$I$29</definedName>
    <definedName name="_xlnm._FilterDatabase" localSheetId="14" hidden="1">'2º Trimestre 2022'!$A$2:$J$42</definedName>
    <definedName name="_xlnm._FilterDatabase" localSheetId="10" hidden="1">'2º Trimestre 2023'!#REF!</definedName>
    <definedName name="_xlnm._FilterDatabase" localSheetId="6" hidden="1">'2º Trimestre 2024'!#REF!</definedName>
    <definedName name="_xlnm._FilterDatabase" localSheetId="2" hidden="1">'2º Trimestre 2025 '!$A$2:$K$56</definedName>
    <definedName name="_xlnm._FilterDatabase" localSheetId="17" hidden="1">'3º Trimestre 2021'!$A$2:$I$31</definedName>
    <definedName name="_xlnm._FilterDatabase" localSheetId="13" hidden="1">'3º Trimestre 2022'!$A$2:$I$49</definedName>
    <definedName name="_xlnm._FilterDatabase" localSheetId="9" hidden="1">'3º Trimestre 2023'!$A$2:$J$85</definedName>
    <definedName name="_xlnm._FilterDatabase" localSheetId="5" hidden="1">'3º Trimestre 2024'!$A$2:$J$123</definedName>
    <definedName name="_xlnm._FilterDatabase" localSheetId="1" hidden="1">'3º Trimestre 2025'!$A$2:$K$35</definedName>
    <definedName name="_xlnm._FilterDatabase" localSheetId="24" hidden="1">'4º Trimestre 2019'!$A$2:$J$2</definedName>
    <definedName name="_xlnm._FilterDatabase" localSheetId="20" hidden="1">'4º trimestre 2020'!#REF!</definedName>
    <definedName name="_xlnm._FilterDatabase" localSheetId="16" hidden="1">'4º Trimestre 2021'!$A$2:$I$32</definedName>
    <definedName name="_xlnm._FilterDatabase" localSheetId="12" hidden="1">'4º Trimestre 2022'!$A$2:$J$56</definedName>
    <definedName name="_xlnm._FilterDatabase" localSheetId="8" hidden="1">'4º Trimestre 2023'!$A$2:$J$116</definedName>
    <definedName name="_xlnm._FilterDatabase" localSheetId="4" hidden="1">'4º Trimestre 2024'!$A$2:$J$143</definedName>
    <definedName name="_xlnm._FilterDatabase" localSheetId="0" hidden="1">'4º Trimestre 2025'!$A$2:$J$28</definedName>
    <definedName name="_xlnm.Print_Area" localSheetId="23">'1º Trimestre 2020'!$A$1:$I$38</definedName>
    <definedName name="_xlnm.Print_Area" localSheetId="19">'1º Trimestre 2021'!$A$1:$I$3</definedName>
    <definedName name="_xlnm.Print_Area" localSheetId="15">'1º Trimestre 2022'!$A$1:$J$3</definedName>
    <definedName name="_xlnm.Print_Area" localSheetId="11">'1º Trimestre 2023'!$A$1:$J$3</definedName>
    <definedName name="_xlnm.Print_Area" localSheetId="7">'1º Trimestre 2024'!$A$1:$J$3</definedName>
    <definedName name="_xlnm.Print_Area" localSheetId="3">'1º Trimestre 2025'!$A$1:$J$3</definedName>
    <definedName name="_xlnm.Print_Area" localSheetId="2">'2º Trimestre 2025 '!$A$1:$J$3</definedName>
    <definedName name="_xlnm.Print_Area" localSheetId="1">'3º Trimestre 2025'!$A$1:$J$3</definedName>
    <definedName name="_xlnm.Print_Area" localSheetId="0">'4º Trimestre 2025'!$A$1:$J$3</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6"/>
  <c r="F28" s="1"/>
  <c r="E27"/>
  <c r="F27" s="1"/>
  <c r="F26"/>
  <c r="E26"/>
  <c r="E25"/>
  <c r="F25" s="1"/>
  <c r="E24"/>
  <c r="E22"/>
  <c r="F22" s="1"/>
  <c r="F21"/>
  <c r="E21"/>
  <c r="E20"/>
  <c r="F20" s="1"/>
  <c r="F19"/>
  <c r="F18"/>
  <c r="E17"/>
  <c r="F17" s="1"/>
  <c r="E16"/>
  <c r="F16" s="1"/>
  <c r="E15"/>
  <c r="F15" s="1"/>
  <c r="F14"/>
  <c r="E14"/>
  <c r="E13"/>
  <c r="F13" s="1"/>
  <c r="E12"/>
  <c r="F12" s="1"/>
  <c r="E11"/>
  <c r="F11" s="1"/>
  <c r="E10"/>
  <c r="F10" s="1"/>
  <c r="E9"/>
  <c r="F9" s="1"/>
  <c r="F8"/>
  <c r="E8"/>
  <c r="E7"/>
  <c r="F7" s="1"/>
  <c r="E6"/>
  <c r="F6" s="1"/>
  <c r="E5"/>
  <c r="F5" s="1"/>
  <c r="E4"/>
  <c r="F4" s="1"/>
  <c r="F3"/>
  <c r="E35" i="25"/>
  <c r="F35" s="1"/>
  <c r="E34"/>
  <c r="F34" s="1"/>
  <c r="E33"/>
  <c r="F33" s="1"/>
  <c r="E32"/>
  <c r="F32" s="1"/>
  <c r="F31"/>
  <c r="E30"/>
  <c r="F30" s="1"/>
  <c r="F29"/>
  <c r="E29"/>
  <c r="E28"/>
  <c r="F28" s="1"/>
  <c r="E27"/>
  <c r="F27" s="1"/>
  <c r="E26"/>
  <c r="F26" s="1"/>
  <c r="E25"/>
  <c r="F25" s="1"/>
  <c r="E24"/>
  <c r="F24" s="1"/>
  <c r="F23"/>
  <c r="E23"/>
  <c r="E22"/>
  <c r="F22" s="1"/>
  <c r="E21"/>
  <c r="F21" s="1"/>
  <c r="E20"/>
  <c r="F20" s="1"/>
  <c r="E19"/>
  <c r="F19" s="1"/>
  <c r="E18"/>
  <c r="F18" s="1"/>
  <c r="F17"/>
  <c r="E17"/>
  <c r="F16"/>
  <c r="E15"/>
  <c r="F15" s="1"/>
  <c r="E14"/>
  <c r="F14" s="1"/>
  <c r="F13"/>
  <c r="E12"/>
  <c r="F12" s="1"/>
  <c r="F11"/>
  <c r="F10"/>
  <c r="F9"/>
  <c r="E9"/>
  <c r="E8"/>
  <c r="F8" s="1"/>
  <c r="E7"/>
  <c r="F7" s="1"/>
  <c r="E6"/>
  <c r="F6" s="1"/>
  <c r="E5"/>
  <c r="F5" s="1"/>
  <c r="E4"/>
  <c r="F4" s="1"/>
  <c r="F3"/>
  <c r="E3"/>
  <c r="E56" i="24"/>
  <c r="F56" s="1"/>
  <c r="E55"/>
  <c r="F55" s="1"/>
  <c r="F54"/>
  <c r="E53"/>
  <c r="F53" s="1"/>
  <c r="E52"/>
  <c r="F52" s="1"/>
  <c r="F51"/>
  <c r="E50"/>
  <c r="F50" s="1"/>
  <c r="E49"/>
  <c r="F49" s="1"/>
  <c r="F48"/>
  <c r="E47"/>
  <c r="F47" s="1"/>
  <c r="E46"/>
  <c r="F46" s="1"/>
  <c r="E45"/>
  <c r="F45" s="1"/>
  <c r="F44"/>
  <c r="E43"/>
  <c r="F43" s="1"/>
  <c r="E42"/>
  <c r="F42" s="1"/>
  <c r="E41"/>
  <c r="F41" s="1"/>
  <c r="E40"/>
  <c r="F40" s="1"/>
  <c r="E39"/>
  <c r="F39" s="1"/>
  <c r="F38"/>
  <c r="E37"/>
  <c r="F37" s="1"/>
  <c r="F36"/>
  <c r="E36"/>
  <c r="F35"/>
  <c r="F31"/>
  <c r="E30"/>
  <c r="F30" s="1"/>
  <c r="E29"/>
  <c r="F29" s="1"/>
  <c r="E28"/>
  <c r="F28" s="1"/>
  <c r="E27"/>
  <c r="F27" s="1"/>
  <c r="F26"/>
  <c r="E26"/>
  <c r="F25"/>
  <c r="E24"/>
  <c r="F24" s="1"/>
  <c r="E23"/>
  <c r="F23" s="1"/>
  <c r="E22"/>
  <c r="F22" s="1"/>
  <c r="E21"/>
  <c r="F21" s="1"/>
  <c r="E20"/>
  <c r="F20" s="1"/>
  <c r="E19"/>
  <c r="F19" s="1"/>
  <c r="E18"/>
  <c r="F18" s="1"/>
  <c r="E17"/>
  <c r="F17" s="1"/>
  <c r="F16"/>
  <c r="E15"/>
  <c r="F15" s="1"/>
  <c r="E14"/>
  <c r="F14" s="1"/>
  <c r="F13"/>
  <c r="E13"/>
  <c r="E12"/>
  <c r="F12" s="1"/>
  <c r="E11"/>
  <c r="F11" s="1"/>
  <c r="E10"/>
  <c r="F10" s="1"/>
  <c r="E9"/>
  <c r="F9" s="1"/>
  <c r="E8"/>
  <c r="F8" s="1"/>
  <c r="F7"/>
  <c r="E7"/>
  <c r="E6"/>
  <c r="F6" s="1"/>
  <c r="E5"/>
  <c r="F5" s="1"/>
  <c r="F4"/>
  <c r="E133" i="23"/>
  <c r="F133" s="1"/>
  <c r="E132"/>
  <c r="F132" s="1"/>
  <c r="E131"/>
  <c r="F131" s="1"/>
  <c r="E130"/>
  <c r="F130" s="1"/>
  <c r="E129"/>
  <c r="F129" s="1"/>
  <c r="E128"/>
  <c r="F128" s="1"/>
  <c r="E127"/>
  <c r="F127" s="1"/>
  <c r="E126"/>
  <c r="F126" s="1"/>
  <c r="E125"/>
  <c r="F125" s="1"/>
  <c r="E124"/>
  <c r="F124" s="1"/>
  <c r="E123"/>
  <c r="F123" s="1"/>
  <c r="E122"/>
  <c r="F122" s="1"/>
  <c r="E121"/>
  <c r="F121" s="1"/>
  <c r="E120"/>
  <c r="F120" s="1"/>
  <c r="E119"/>
  <c r="F119" s="1"/>
  <c r="E118"/>
  <c r="F118" s="1"/>
  <c r="E117"/>
  <c r="F117" s="1"/>
  <c r="E116"/>
  <c r="F116" s="1"/>
  <c r="E115"/>
  <c r="F115" s="1"/>
  <c r="E114"/>
  <c r="F114" s="1"/>
  <c r="E113"/>
  <c r="F113" s="1"/>
  <c r="E112"/>
  <c r="F112" s="1"/>
  <c r="F111"/>
  <c r="E110"/>
  <c r="F110" s="1"/>
  <c r="F109"/>
  <c r="E109"/>
  <c r="E108"/>
  <c r="F108" s="1"/>
  <c r="E107"/>
  <c r="F107" s="1"/>
  <c r="E106"/>
  <c r="F106" s="1"/>
  <c r="E105"/>
  <c r="F105" s="1"/>
  <c r="E104"/>
  <c r="F104" s="1"/>
  <c r="F103"/>
  <c r="E103"/>
  <c r="E102"/>
  <c r="F102" s="1"/>
  <c r="E101"/>
  <c r="F101" s="1"/>
  <c r="E100"/>
  <c r="F100" s="1"/>
  <c r="E99"/>
  <c r="F99" s="1"/>
  <c r="F98"/>
  <c r="E96"/>
  <c r="F96" s="1"/>
  <c r="F94"/>
  <c r="E94"/>
  <c r="E93"/>
  <c r="F93" s="1"/>
  <c r="E92"/>
  <c r="F92" s="1"/>
  <c r="E91"/>
  <c r="F91" s="1"/>
  <c r="E90"/>
  <c r="F90" s="1"/>
  <c r="E89"/>
  <c r="F89" s="1"/>
  <c r="F88"/>
  <c r="E88"/>
  <c r="E87"/>
  <c r="F87" s="1"/>
  <c r="E86"/>
  <c r="F86" s="1"/>
  <c r="E85"/>
  <c r="F85" s="1"/>
  <c r="E84"/>
  <c r="F84" s="1"/>
  <c r="E83"/>
  <c r="F83" s="1"/>
  <c r="F82"/>
  <c r="E82"/>
  <c r="E81"/>
  <c r="F81" s="1"/>
  <c r="E80"/>
  <c r="F80" s="1"/>
  <c r="E79"/>
  <c r="F79" s="1"/>
  <c r="F78"/>
  <c r="E77"/>
  <c r="F77" s="1"/>
  <c r="F76"/>
  <c r="E76"/>
  <c r="E75"/>
  <c r="F75" s="1"/>
  <c r="E74"/>
  <c r="F74" s="1"/>
  <c r="E73"/>
  <c r="F73" s="1"/>
  <c r="E72"/>
  <c r="F72" s="1"/>
  <c r="E71"/>
  <c r="F71" s="1"/>
  <c r="F70"/>
  <c r="F69"/>
  <c r="E69"/>
  <c r="E68"/>
  <c r="F68" s="1"/>
  <c r="E67"/>
  <c r="F67" s="1"/>
  <c r="E66"/>
  <c r="F66" s="1"/>
  <c r="E65"/>
  <c r="F65" s="1"/>
  <c r="E64"/>
  <c r="F64" s="1"/>
  <c r="F63"/>
  <c r="E63"/>
  <c r="E62"/>
  <c r="F62" s="1"/>
  <c r="E61"/>
  <c r="F61" s="1"/>
  <c r="E60"/>
  <c r="F60" s="1"/>
  <c r="E59"/>
  <c r="F59" s="1"/>
  <c r="F58"/>
  <c r="F57"/>
  <c r="E57"/>
  <c r="F56"/>
  <c r="E55"/>
  <c r="F55" s="1"/>
  <c r="F54"/>
  <c r="E53"/>
  <c r="F53" s="1"/>
  <c r="E52"/>
  <c r="F52" s="1"/>
  <c r="F51"/>
  <c r="E50"/>
  <c r="F50" s="1"/>
  <c r="E49"/>
  <c r="F49" s="1"/>
  <c r="E48"/>
  <c r="F48" s="1"/>
  <c r="E47"/>
  <c r="F47" s="1"/>
  <c r="E46"/>
  <c r="F46" s="1"/>
  <c r="E45"/>
  <c r="F45" s="1"/>
  <c r="E44"/>
  <c r="F44" s="1"/>
  <c r="E43"/>
  <c r="F43" s="1"/>
  <c r="F42"/>
  <c r="F41"/>
  <c r="E40"/>
  <c r="F40" s="1"/>
  <c r="E39"/>
  <c r="F39" s="1"/>
  <c r="E38"/>
  <c r="F38" s="1"/>
  <c r="F37"/>
  <c r="E37"/>
  <c r="E36"/>
  <c r="F36" s="1"/>
  <c r="E35"/>
  <c r="F35" s="1"/>
  <c r="E34"/>
  <c r="F34" s="1"/>
  <c r="E33"/>
  <c r="F33" s="1"/>
  <c r="E32"/>
  <c r="F32" s="1"/>
  <c r="E31"/>
  <c r="F31" s="1"/>
  <c r="F30"/>
  <c r="E30"/>
  <c r="E29"/>
  <c r="F29" s="1"/>
  <c r="E28"/>
  <c r="F28" s="1"/>
  <c r="E27"/>
  <c r="F27" s="1"/>
  <c r="E26"/>
  <c r="F26" s="1"/>
  <c r="E25"/>
  <c r="F25" s="1"/>
  <c r="F24"/>
  <c r="E24"/>
  <c r="E23"/>
  <c r="F23" s="1"/>
  <c r="E22"/>
  <c r="F22" s="1"/>
  <c r="E21"/>
  <c r="F21" s="1"/>
  <c r="E20"/>
  <c r="F20" s="1"/>
  <c r="E19"/>
  <c r="F19" s="1"/>
  <c r="F18"/>
  <c r="E18"/>
  <c r="F17"/>
  <c r="E16"/>
  <c r="F16" s="1"/>
  <c r="E15"/>
  <c r="F15" s="1"/>
  <c r="E14"/>
  <c r="F14" s="1"/>
  <c r="E13"/>
  <c r="F13" s="1"/>
  <c r="F12"/>
  <c r="E12"/>
  <c r="E11"/>
  <c r="F11" s="1"/>
  <c r="F10"/>
  <c r="E9"/>
  <c r="F9" s="1"/>
  <c r="E8"/>
  <c r="F8" s="1"/>
  <c r="F7"/>
  <c r="E6"/>
  <c r="F6" s="1"/>
  <c r="F5"/>
  <c r="E5"/>
  <c r="E4"/>
  <c r="F4" s="1"/>
  <c r="F3"/>
  <c r="E143" i="22"/>
  <c r="F143" s="1"/>
  <c r="E142"/>
  <c r="F142" s="1"/>
  <c r="E141"/>
  <c r="F141" s="1"/>
  <c r="E140"/>
  <c r="F140" s="1"/>
  <c r="E139"/>
  <c r="F139" s="1"/>
  <c r="F138"/>
  <c r="F137"/>
  <c r="E137"/>
  <c r="E136"/>
  <c r="F136" s="1"/>
  <c r="E135"/>
  <c r="F135" s="1"/>
  <c r="E134"/>
  <c r="F134" s="1"/>
  <c r="E133"/>
  <c r="F133" s="1"/>
  <c r="E132"/>
  <c r="F132" s="1"/>
  <c r="F131"/>
  <c r="E131"/>
  <c r="E130"/>
  <c r="F130" s="1"/>
  <c r="F129"/>
  <c r="E128"/>
  <c r="F128" s="1"/>
  <c r="E127"/>
  <c r="F127" s="1"/>
  <c r="E126"/>
  <c r="F126" s="1"/>
  <c r="F125"/>
  <c r="E125"/>
  <c r="E124"/>
  <c r="F124" s="1"/>
  <c r="E123"/>
  <c r="F123" s="1"/>
  <c r="E122"/>
  <c r="F122" s="1"/>
  <c r="F121"/>
  <c r="E120"/>
  <c r="F120" s="1"/>
  <c r="E119"/>
  <c r="F119" s="1"/>
  <c r="F118"/>
  <c r="E118"/>
  <c r="E117"/>
  <c r="F117" s="1"/>
  <c r="E116"/>
  <c r="F116" s="1"/>
  <c r="E115"/>
  <c r="F115" s="1"/>
  <c r="E114"/>
  <c r="F114" s="1"/>
  <c r="E113"/>
  <c r="F113" s="1"/>
  <c r="F112"/>
  <c r="E112"/>
  <c r="E111"/>
  <c r="F111" s="1"/>
  <c r="E110"/>
  <c r="F110" s="1"/>
  <c r="E109"/>
  <c r="F109" s="1"/>
  <c r="E108"/>
  <c r="F108" s="1"/>
  <c r="E107"/>
  <c r="F107" s="1"/>
  <c r="F106"/>
  <c r="E106"/>
  <c r="E105"/>
  <c r="F105" s="1"/>
  <c r="E104"/>
  <c r="F104" s="1"/>
  <c r="E103"/>
  <c r="F103" s="1"/>
  <c r="E102"/>
  <c r="F102" s="1"/>
  <c r="E101"/>
  <c r="F101" s="1"/>
  <c r="F100"/>
  <c r="E100"/>
  <c r="E99"/>
  <c r="F99" s="1"/>
  <c r="E98"/>
  <c r="F98" s="1"/>
  <c r="E97"/>
  <c r="F97" s="1"/>
  <c r="E96"/>
  <c r="F96" s="1"/>
  <c r="E95"/>
  <c r="F95" s="1"/>
  <c r="F94"/>
  <c r="E94"/>
  <c r="E93"/>
  <c r="F93" s="1"/>
  <c r="F92"/>
  <c r="E91"/>
  <c r="F91" s="1"/>
  <c r="E90"/>
  <c r="F90" s="1"/>
  <c r="E89"/>
  <c r="F89" s="1"/>
  <c r="F88"/>
  <c r="E88"/>
  <c r="E87"/>
  <c r="F87" s="1"/>
  <c r="E86"/>
  <c r="F86" s="1"/>
  <c r="E85"/>
  <c r="F85" s="1"/>
  <c r="E84"/>
  <c r="E83"/>
  <c r="F83" s="1"/>
  <c r="E82"/>
  <c r="F82" s="1"/>
  <c r="F81"/>
  <c r="E81"/>
  <c r="E80"/>
  <c r="F80" s="1"/>
  <c r="E79"/>
  <c r="F79" s="1"/>
  <c r="E78"/>
  <c r="F78" s="1"/>
  <c r="E77"/>
  <c r="F77" s="1"/>
  <c r="E76"/>
  <c r="F76" s="1"/>
  <c r="F75"/>
  <c r="E75"/>
  <c r="E74"/>
  <c r="F74" s="1"/>
  <c r="F73"/>
  <c r="E72"/>
  <c r="F72" s="1"/>
  <c r="E71"/>
  <c r="F71" s="1"/>
  <c r="E70"/>
  <c r="F70" s="1"/>
  <c r="F69"/>
  <c r="F68"/>
  <c r="E68"/>
  <c r="E67"/>
  <c r="F67" s="1"/>
  <c r="E66"/>
  <c r="F66" s="1"/>
  <c r="E65"/>
  <c r="F65" s="1"/>
  <c r="E64"/>
  <c r="F64" s="1"/>
  <c r="E63"/>
  <c r="F63" s="1"/>
  <c r="F62"/>
  <c r="E62"/>
  <c r="E61"/>
  <c r="F61" s="1"/>
  <c r="E60"/>
  <c r="F60" s="1"/>
  <c r="E59"/>
  <c r="F59" s="1"/>
  <c r="F58"/>
  <c r="F57"/>
  <c r="E56"/>
  <c r="F56" s="1"/>
  <c r="F55"/>
  <c r="E55"/>
  <c r="E54"/>
  <c r="F54" s="1"/>
  <c r="E53"/>
  <c r="F53" s="1"/>
  <c r="E52"/>
  <c r="F52" s="1"/>
  <c r="E51"/>
  <c r="F51" s="1"/>
  <c r="F50"/>
  <c r="F49"/>
  <c r="E49"/>
  <c r="E48"/>
  <c r="F48" s="1"/>
  <c r="E47"/>
  <c r="F47" s="1"/>
  <c r="E46"/>
  <c r="F46" s="1"/>
  <c r="E45"/>
  <c r="F45" s="1"/>
  <c r="E44"/>
  <c r="F44" s="1"/>
  <c r="F43"/>
  <c r="E43"/>
  <c r="E42"/>
  <c r="F42" s="1"/>
  <c r="F41"/>
  <c r="E40"/>
  <c r="F40" s="1"/>
  <c r="E39"/>
  <c r="F39" s="1"/>
  <c r="E38"/>
  <c r="F38" s="1"/>
  <c r="E37"/>
  <c r="F37" s="1"/>
  <c r="F36"/>
  <c r="E36"/>
  <c r="E35"/>
  <c r="F35" s="1"/>
  <c r="F34"/>
  <c r="E33"/>
  <c r="F33" s="1"/>
  <c r="E32"/>
  <c r="F32" s="1"/>
  <c r="E31"/>
  <c r="F31" s="1"/>
  <c r="F30"/>
  <c r="E30"/>
  <c r="E29"/>
  <c r="F29" s="1"/>
  <c r="E28"/>
  <c r="F28" s="1"/>
  <c r="E27"/>
  <c r="F27" s="1"/>
  <c r="E26"/>
  <c r="F26" s="1"/>
  <c r="E25"/>
  <c r="F25" s="1"/>
  <c r="F24"/>
  <c r="E24"/>
  <c r="E23"/>
  <c r="F23" s="1"/>
  <c r="E22"/>
  <c r="F22" s="1"/>
  <c r="E21"/>
  <c r="F21" s="1"/>
  <c r="F20"/>
  <c r="E19"/>
  <c r="F19" s="1"/>
  <c r="E18"/>
  <c r="F18" s="1"/>
  <c r="F17"/>
  <c r="E17"/>
  <c r="E16"/>
  <c r="F16" s="1"/>
  <c r="E15"/>
  <c r="E14"/>
  <c r="F14" s="1"/>
  <c r="E13"/>
  <c r="F13" s="1"/>
  <c r="E12"/>
  <c r="F12" s="1"/>
  <c r="F11"/>
  <c r="E11"/>
  <c r="E10"/>
  <c r="F10" s="1"/>
  <c r="F9"/>
  <c r="E8"/>
  <c r="F8" s="1"/>
  <c r="E7"/>
  <c r="F7" s="1"/>
  <c r="F6"/>
  <c r="E5"/>
  <c r="F5" s="1"/>
  <c r="E4"/>
  <c r="F3"/>
  <c r="E3"/>
  <c r="E124" i="21"/>
  <c r="F124" s="1"/>
  <c r="F123"/>
  <c r="E122"/>
  <c r="F122" s="1"/>
  <c r="E121"/>
  <c r="F121" s="1"/>
  <c r="F120"/>
  <c r="E119"/>
  <c r="F119" s="1"/>
  <c r="E118"/>
  <c r="F118" s="1"/>
  <c r="E117"/>
  <c r="F117" s="1"/>
  <c r="E116"/>
  <c r="F116" s="1"/>
  <c r="E115"/>
  <c r="F115" s="1"/>
  <c r="E114"/>
  <c r="F114" s="1"/>
  <c r="E113"/>
  <c r="F113" s="1"/>
  <c r="F112"/>
  <c r="F111"/>
  <c r="E111"/>
  <c r="E110"/>
  <c r="F110" s="1"/>
  <c r="F109"/>
  <c r="E108"/>
  <c r="F108" s="1"/>
  <c r="E107"/>
  <c r="F107" s="1"/>
  <c r="E106"/>
  <c r="F106" s="1"/>
  <c r="E105"/>
  <c r="F105" s="1"/>
  <c r="E104"/>
  <c r="F104" s="1"/>
  <c r="E103"/>
  <c r="F103" s="1"/>
  <c r="E102"/>
  <c r="F102" s="1"/>
  <c r="E101"/>
  <c r="F101" s="1"/>
  <c r="E100"/>
  <c r="F100" s="1"/>
  <c r="E99"/>
  <c r="F99" s="1"/>
  <c r="E98"/>
  <c r="F98" s="1"/>
  <c r="E97"/>
  <c r="F97" s="1"/>
  <c r="E96"/>
  <c r="F96" s="1"/>
  <c r="E95"/>
  <c r="F95" s="1"/>
  <c r="E94"/>
  <c r="F94" s="1"/>
  <c r="E93"/>
  <c r="F93" s="1"/>
  <c r="E92"/>
  <c r="F92" s="1"/>
  <c r="E91"/>
  <c r="F91" s="1"/>
  <c r="E90"/>
  <c r="F90" s="1"/>
  <c r="E89"/>
  <c r="F89" s="1"/>
  <c r="E88"/>
  <c r="F88" s="1"/>
  <c r="F87"/>
  <c r="F86"/>
  <c r="E86"/>
  <c r="E85"/>
  <c r="F85" s="1"/>
  <c r="E84"/>
  <c r="F84" s="1"/>
  <c r="F83"/>
  <c r="E82"/>
  <c r="F82" s="1"/>
  <c r="E81"/>
  <c r="F81" s="1"/>
  <c r="E80"/>
  <c r="F80" s="1"/>
  <c r="E79"/>
  <c r="F79" s="1"/>
  <c r="E78"/>
  <c r="F78" s="1"/>
  <c r="E77"/>
  <c r="F77" s="1"/>
  <c r="E76"/>
  <c r="F76" s="1"/>
  <c r="E75"/>
  <c r="F75" s="1"/>
  <c r="E74"/>
  <c r="F74" s="1"/>
  <c r="F73"/>
  <c r="E72"/>
  <c r="F72" s="1"/>
  <c r="E71"/>
  <c r="F71" s="1"/>
  <c r="F70"/>
  <c r="F69"/>
  <c r="E68"/>
  <c r="F68" s="1"/>
  <c r="E67"/>
  <c r="F67" s="1"/>
  <c r="F66"/>
  <c r="E66"/>
  <c r="E65"/>
  <c r="F65" s="1"/>
  <c r="E64"/>
  <c r="F64" s="1"/>
  <c r="E63"/>
  <c r="F63" s="1"/>
  <c r="E62"/>
  <c r="F62" s="1"/>
  <c r="E61"/>
  <c r="F61" s="1"/>
  <c r="F60"/>
  <c r="E60"/>
  <c r="E59"/>
  <c r="F59" s="1"/>
  <c r="E58"/>
  <c r="F58" s="1"/>
  <c r="E57"/>
  <c r="F57" s="1"/>
  <c r="F56"/>
  <c r="E55"/>
  <c r="F55" s="1"/>
  <c r="E54"/>
  <c r="F54" s="1"/>
  <c r="E53"/>
  <c r="F53" s="1"/>
  <c r="E52"/>
  <c r="F52" s="1"/>
  <c r="E51"/>
  <c r="F51" s="1"/>
  <c r="F50"/>
  <c r="E49"/>
  <c r="F49" s="1"/>
  <c r="E48"/>
  <c r="F48" s="1"/>
  <c r="F47"/>
  <c r="E47"/>
  <c r="E46"/>
  <c r="F46" s="1"/>
  <c r="E45"/>
  <c r="F45" s="1"/>
  <c r="F43"/>
  <c r="E42"/>
  <c r="F42" s="1"/>
  <c r="F41"/>
  <c r="E40"/>
  <c r="F40" s="1"/>
  <c r="F39"/>
  <c r="E39"/>
  <c r="E38"/>
  <c r="F38" s="1"/>
  <c r="E37"/>
  <c r="F37" s="1"/>
  <c r="E36"/>
  <c r="F36" s="1"/>
  <c r="E35"/>
  <c r="F35" s="1"/>
  <c r="E34"/>
  <c r="F34" s="1"/>
  <c r="F33"/>
  <c r="E33"/>
  <c r="E32"/>
  <c r="F32" s="1"/>
  <c r="E31"/>
  <c r="F31" s="1"/>
  <c r="E30"/>
  <c r="F30" s="1"/>
  <c r="F29"/>
  <c r="F28"/>
  <c r="E27"/>
  <c r="F27" s="1"/>
  <c r="F26"/>
  <c r="E26"/>
  <c r="F25"/>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E3"/>
  <c r="F3" s="1"/>
  <c r="E146" i="20"/>
  <c r="F146" s="1"/>
  <c r="E145"/>
  <c r="F145" s="1"/>
  <c r="E144"/>
  <c r="F144" s="1"/>
  <c r="E143"/>
  <c r="F143" s="1"/>
  <c r="E142"/>
  <c r="F142" s="1"/>
  <c r="E141"/>
  <c r="F141" s="1"/>
  <c r="E140"/>
  <c r="F140" s="1"/>
  <c r="E139"/>
  <c r="F139" s="1"/>
  <c r="E138"/>
  <c r="F138" s="1"/>
  <c r="E137"/>
  <c r="F137" s="1"/>
  <c r="E136"/>
  <c r="F136" s="1"/>
  <c r="E135"/>
  <c r="F135" s="1"/>
  <c r="E134"/>
  <c r="F134" s="1"/>
  <c r="E133"/>
  <c r="F133" s="1"/>
  <c r="E132"/>
  <c r="F132" s="1"/>
  <c r="E131"/>
  <c r="F131" s="1"/>
  <c r="E130"/>
  <c r="F130" s="1"/>
  <c r="E129"/>
  <c r="F129" s="1"/>
  <c r="E128"/>
  <c r="F128" s="1"/>
  <c r="E127"/>
  <c r="F127" s="1"/>
  <c r="E126"/>
  <c r="F126" s="1"/>
  <c r="E125"/>
  <c r="F125" s="1"/>
  <c r="E124"/>
  <c r="F124" s="1"/>
  <c r="E123"/>
  <c r="F123" s="1"/>
  <c r="E122"/>
  <c r="F122" s="1"/>
  <c r="E121"/>
  <c r="F121" s="1"/>
  <c r="E120"/>
  <c r="F120" s="1"/>
  <c r="F119"/>
  <c r="E118"/>
  <c r="F118" s="1"/>
  <c r="E117"/>
  <c r="F117" s="1"/>
  <c r="E116"/>
  <c r="F116" s="1"/>
  <c r="E115"/>
  <c r="F115" s="1"/>
  <c r="E114"/>
  <c r="F114" s="1"/>
  <c r="E113"/>
  <c r="F113" s="1"/>
  <c r="E112"/>
  <c r="F112" s="1"/>
  <c r="E111"/>
  <c r="F111" s="1"/>
  <c r="E110"/>
  <c r="F110" s="1"/>
  <c r="E109"/>
  <c r="F109" s="1"/>
  <c r="E108"/>
  <c r="F108" s="1"/>
  <c r="E106"/>
  <c r="F106" s="1"/>
  <c r="E105"/>
  <c r="F105" s="1"/>
  <c r="E104"/>
  <c r="F104" s="1"/>
  <c r="E103"/>
  <c r="F103" s="1"/>
  <c r="F102"/>
  <c r="E101"/>
  <c r="F101" s="1"/>
  <c r="E100"/>
  <c r="F100" s="1"/>
  <c r="E99"/>
  <c r="F99" s="1"/>
  <c r="E98"/>
  <c r="F98" s="1"/>
  <c r="E97"/>
  <c r="F97" s="1"/>
  <c r="E96"/>
  <c r="F96" s="1"/>
  <c r="E95"/>
  <c r="F95" s="1"/>
  <c r="E94"/>
  <c r="F94" s="1"/>
  <c r="E93"/>
  <c r="F93" s="1"/>
  <c r="E92"/>
  <c r="F92" s="1"/>
  <c r="E91"/>
  <c r="F91" s="1"/>
  <c r="E90"/>
  <c r="F90" s="1"/>
  <c r="E89"/>
  <c r="F89" s="1"/>
  <c r="F88"/>
  <c r="E87"/>
  <c r="F87" s="1"/>
  <c r="E86"/>
  <c r="F86" s="1"/>
  <c r="E85"/>
  <c r="F85" s="1"/>
  <c r="E84"/>
  <c r="F84" s="1"/>
  <c r="E83"/>
  <c r="F83" s="1"/>
  <c r="E82"/>
  <c r="F82" s="1"/>
  <c r="E81"/>
  <c r="F81" s="1"/>
  <c r="E80"/>
  <c r="F80" s="1"/>
  <c r="E78"/>
  <c r="F78" s="1"/>
  <c r="E77"/>
  <c r="F77" s="1"/>
  <c r="E76"/>
  <c r="F76" s="1"/>
  <c r="E75"/>
  <c r="F75" s="1"/>
  <c r="E74"/>
  <c r="F74" s="1"/>
  <c r="E73"/>
  <c r="F73" s="1"/>
  <c r="E72"/>
  <c r="F72" s="1"/>
  <c r="E71"/>
  <c r="F71" s="1"/>
  <c r="E70"/>
  <c r="F70" s="1"/>
  <c r="E68"/>
  <c r="F68" s="1"/>
  <c r="E67"/>
  <c r="F67" s="1"/>
  <c r="E66"/>
  <c r="F66" s="1"/>
  <c r="E65"/>
  <c r="F65" s="1"/>
  <c r="E64"/>
  <c r="F64" s="1"/>
  <c r="E63"/>
  <c r="F63" s="1"/>
  <c r="E62"/>
  <c r="F62" s="1"/>
  <c r="E61"/>
  <c r="F61" s="1"/>
  <c r="E60"/>
  <c r="F60" s="1"/>
  <c r="E59"/>
  <c r="F59" s="1"/>
  <c r="E58"/>
  <c r="F58" s="1"/>
  <c r="E57"/>
  <c r="F57" s="1"/>
  <c r="E56"/>
  <c r="F56" s="1"/>
  <c r="E55"/>
  <c r="F55" s="1"/>
  <c r="F54"/>
  <c r="E53"/>
  <c r="F53" s="1"/>
  <c r="E52"/>
  <c r="F52" s="1"/>
  <c r="E51"/>
  <c r="F51" s="1"/>
  <c r="E50"/>
  <c r="F50" s="1"/>
  <c r="E49"/>
  <c r="F49" s="1"/>
  <c r="F48"/>
  <c r="E47"/>
  <c r="F47" s="1"/>
  <c r="E46"/>
  <c r="F46" s="1"/>
  <c r="F45"/>
  <c r="E44"/>
  <c r="F44" s="1"/>
  <c r="E43"/>
  <c r="F43" s="1"/>
  <c r="E42"/>
  <c r="F42" s="1"/>
  <c r="E41"/>
  <c r="F41" s="1"/>
  <c r="E40"/>
  <c r="F40" s="1"/>
  <c r="E39"/>
  <c r="F39" s="1"/>
  <c r="E38"/>
  <c r="F38" s="1"/>
  <c r="E37"/>
  <c r="F37" s="1"/>
  <c r="E36"/>
  <c r="F36" s="1"/>
  <c r="E35"/>
  <c r="F35" s="1"/>
  <c r="F34"/>
  <c r="F33"/>
  <c r="E32"/>
  <c r="F32" s="1"/>
  <c r="E31"/>
  <c r="F31" s="1"/>
  <c r="E30"/>
  <c r="F30" s="1"/>
  <c r="F29"/>
  <c r="E28"/>
  <c r="F28" s="1"/>
  <c r="E27"/>
  <c r="F27" s="1"/>
  <c r="E26"/>
  <c r="F26" s="1"/>
  <c r="E25"/>
  <c r="F25" s="1"/>
  <c r="E24"/>
  <c r="F24" s="1"/>
  <c r="E23"/>
  <c r="F23" s="1"/>
  <c r="E22"/>
  <c r="F22" s="1"/>
  <c r="E21"/>
  <c r="F21" s="1"/>
  <c r="E20"/>
  <c r="F20" s="1"/>
  <c r="F19"/>
  <c r="E18"/>
  <c r="F18" s="1"/>
  <c r="E17"/>
  <c r="F17" s="1"/>
  <c r="E16"/>
  <c r="F16" s="1"/>
  <c r="E15"/>
  <c r="F15" s="1"/>
  <c r="E14"/>
  <c r="F14" s="1"/>
  <c r="E13"/>
  <c r="F13" s="1"/>
  <c r="E12"/>
  <c r="F12" s="1"/>
  <c r="E11"/>
  <c r="F11" s="1"/>
  <c r="E10"/>
  <c r="F10" s="1"/>
  <c r="E9"/>
  <c r="F9" s="1"/>
  <c r="E8"/>
  <c r="F8" s="1"/>
  <c r="E7"/>
  <c r="F7" s="1"/>
  <c r="F6"/>
  <c r="E5"/>
  <c r="F5" s="1"/>
  <c r="E4"/>
  <c r="F4" s="1"/>
  <c r="E3"/>
  <c r="F3" s="1"/>
  <c r="E152" i="19"/>
  <c r="F152" s="1"/>
  <c r="E151"/>
  <c r="F151" s="1"/>
  <c r="E150"/>
  <c r="F150" s="1"/>
  <c r="E149"/>
  <c r="F149" s="1"/>
  <c r="F148"/>
  <c r="E148"/>
  <c r="E147"/>
  <c r="F147" s="1"/>
  <c r="E146"/>
  <c r="F146" s="1"/>
  <c r="F145"/>
  <c r="E144"/>
  <c r="F144" s="1"/>
  <c r="E143"/>
  <c r="F143" s="1"/>
  <c r="E142"/>
  <c r="F142" s="1"/>
  <c r="E141"/>
  <c r="F141" s="1"/>
  <c r="E140"/>
  <c r="F140" s="1"/>
  <c r="E139"/>
  <c r="F139" s="1"/>
  <c r="E138"/>
  <c r="F138" s="1"/>
  <c r="E137"/>
  <c r="F137" s="1"/>
  <c r="E136"/>
  <c r="F136" s="1"/>
  <c r="E135"/>
  <c r="F135" s="1"/>
  <c r="E134"/>
  <c r="F134" s="1"/>
  <c r="E133"/>
  <c r="F133" s="1"/>
  <c r="E132"/>
  <c r="F132" s="1"/>
  <c r="E131"/>
  <c r="F131" s="1"/>
  <c r="E130"/>
  <c r="F130" s="1"/>
  <c r="E129"/>
  <c r="F129" s="1"/>
  <c r="E128"/>
  <c r="F128" s="1"/>
  <c r="E127"/>
  <c r="F127" s="1"/>
  <c r="E126"/>
  <c r="F126" s="1"/>
  <c r="F125"/>
  <c r="E124"/>
  <c r="F124" s="1"/>
  <c r="F123"/>
  <c r="E122"/>
  <c r="F122" s="1"/>
  <c r="E121"/>
  <c r="F121" s="1"/>
  <c r="F120"/>
  <c r="E119"/>
  <c r="F119" s="1"/>
  <c r="F118"/>
  <c r="E117"/>
  <c r="F117" s="1"/>
  <c r="E116"/>
  <c r="F116" s="1"/>
  <c r="E115"/>
  <c r="F115" s="1"/>
  <c r="E114"/>
  <c r="F114" s="1"/>
  <c r="E113"/>
  <c r="F113" s="1"/>
  <c r="E112"/>
  <c r="F112" s="1"/>
  <c r="E111"/>
  <c r="F111" s="1"/>
  <c r="E110"/>
  <c r="F110" s="1"/>
  <c r="F109"/>
  <c r="E108"/>
  <c r="F108" s="1"/>
  <c r="E107"/>
  <c r="F107" s="1"/>
  <c r="E106"/>
  <c r="F106" s="1"/>
  <c r="E105"/>
  <c r="F105" s="1"/>
  <c r="E104"/>
  <c r="F104" s="1"/>
  <c r="E103"/>
  <c r="F103" s="1"/>
  <c r="E102"/>
  <c r="F102" s="1"/>
  <c r="E101"/>
  <c r="F101" s="1"/>
  <c r="E100"/>
  <c r="F100" s="1"/>
  <c r="E99"/>
  <c r="F99" s="1"/>
  <c r="E98"/>
  <c r="F98" s="1"/>
  <c r="E97"/>
  <c r="F97" s="1"/>
  <c r="E96"/>
  <c r="F96" s="1"/>
  <c r="E95"/>
  <c r="F95" s="1"/>
  <c r="E94"/>
  <c r="F94" s="1"/>
  <c r="E93"/>
  <c r="F93" s="1"/>
  <c r="F92"/>
  <c r="E91"/>
  <c r="F91" s="1"/>
  <c r="E90"/>
  <c r="F90" s="1"/>
  <c r="E89"/>
  <c r="F89" s="1"/>
  <c r="E88"/>
  <c r="F88" s="1"/>
  <c r="E87"/>
  <c r="F87" s="1"/>
  <c r="E86"/>
  <c r="F86" s="1"/>
  <c r="E85"/>
  <c r="F85" s="1"/>
  <c r="F84"/>
  <c r="F83"/>
  <c r="E82"/>
  <c r="F82" s="1"/>
  <c r="E81"/>
  <c r="F81" s="1"/>
  <c r="E80"/>
  <c r="F80" s="1"/>
  <c r="F79"/>
  <c r="E78"/>
  <c r="F78" s="1"/>
  <c r="F76"/>
  <c r="E75"/>
  <c r="F75" s="1"/>
  <c r="E74"/>
  <c r="F74" s="1"/>
  <c r="E72"/>
  <c r="F72" s="1"/>
  <c r="F71"/>
  <c r="E70"/>
  <c r="F70" s="1"/>
  <c r="E69"/>
  <c r="F69" s="1"/>
  <c r="E68"/>
  <c r="F68" s="1"/>
  <c r="E67"/>
  <c r="F67" s="1"/>
  <c r="F66"/>
  <c r="E65"/>
  <c r="F65" s="1"/>
  <c r="E64"/>
  <c r="F64" s="1"/>
  <c r="E63"/>
  <c r="F63" s="1"/>
  <c r="E62"/>
  <c r="F62" s="1"/>
  <c r="F61"/>
  <c r="E59"/>
  <c r="F59" s="1"/>
  <c r="E58"/>
  <c r="F58" s="1"/>
  <c r="E57"/>
  <c r="F57" s="1"/>
  <c r="E56"/>
  <c r="F56" s="1"/>
  <c r="E55"/>
  <c r="F55" s="1"/>
  <c r="E54"/>
  <c r="F54" s="1"/>
  <c r="E53"/>
  <c r="F53" s="1"/>
  <c r="E52"/>
  <c r="F52" s="1"/>
  <c r="E51"/>
  <c r="F51" s="1"/>
  <c r="F50"/>
  <c r="E50"/>
  <c r="E49"/>
  <c r="F49" s="1"/>
  <c r="F48"/>
  <c r="E47"/>
  <c r="F47" s="1"/>
  <c r="E46"/>
  <c r="F46" s="1"/>
  <c r="E45"/>
  <c r="F45" s="1"/>
  <c r="E44"/>
  <c r="F44" s="1"/>
  <c r="E43"/>
  <c r="F43" s="1"/>
  <c r="E42"/>
  <c r="F42" s="1"/>
  <c r="E41"/>
  <c r="F41" s="1"/>
  <c r="E40"/>
  <c r="F40" s="1"/>
  <c r="E39"/>
  <c r="F39" s="1"/>
  <c r="E38"/>
  <c r="F38" s="1"/>
  <c r="E37"/>
  <c r="F36"/>
  <c r="F35"/>
  <c r="E34"/>
  <c r="F34" s="1"/>
  <c r="E33"/>
  <c r="F33" s="1"/>
  <c r="E32"/>
  <c r="F32" s="1"/>
  <c r="F31"/>
  <c r="E30"/>
  <c r="F30" s="1"/>
  <c r="E29"/>
  <c r="F29" s="1"/>
  <c r="E28"/>
  <c r="F28" s="1"/>
  <c r="F27"/>
  <c r="E26"/>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E3"/>
  <c r="E116" i="18"/>
  <c r="F116" s="1"/>
  <c r="E115"/>
  <c r="F115" s="1"/>
  <c r="E114"/>
  <c r="F114" s="1"/>
  <c r="E113"/>
  <c r="F113" s="1"/>
  <c r="E112"/>
  <c r="F112" s="1"/>
  <c r="F111"/>
  <c r="E110"/>
  <c r="F110" s="1"/>
  <c r="E109"/>
  <c r="F109" s="1"/>
  <c r="E108"/>
  <c r="F108" s="1"/>
  <c r="E107"/>
  <c r="F107" s="1"/>
  <c r="E106"/>
  <c r="F106" s="1"/>
  <c r="E105"/>
  <c r="F105" s="1"/>
  <c r="E104"/>
  <c r="F104" s="1"/>
  <c r="E103"/>
  <c r="F103" s="1"/>
  <c r="E102"/>
  <c r="F102" s="1"/>
  <c r="E101"/>
  <c r="F101" s="1"/>
  <c r="E100"/>
  <c r="F100" s="1"/>
  <c r="E99"/>
  <c r="F99" s="1"/>
  <c r="E98"/>
  <c r="F98" s="1"/>
  <c r="E97"/>
  <c r="F97" s="1"/>
  <c r="E96"/>
  <c r="E95"/>
  <c r="F95" s="1"/>
  <c r="E94"/>
  <c r="F94" s="1"/>
  <c r="F93"/>
  <c r="E92"/>
  <c r="F92" s="1"/>
  <c r="F91"/>
  <c r="E90"/>
  <c r="F90" s="1"/>
  <c r="E89"/>
  <c r="F89" s="1"/>
  <c r="E88"/>
  <c r="F88" s="1"/>
  <c r="E87"/>
  <c r="F87" s="1"/>
  <c r="E86"/>
  <c r="F86" s="1"/>
  <c r="F85"/>
  <c r="E84"/>
  <c r="F84" s="1"/>
  <c r="F83"/>
  <c r="E82"/>
  <c r="F82" s="1"/>
  <c r="E81"/>
  <c r="F81" s="1"/>
  <c r="E80"/>
  <c r="F80" s="1"/>
  <c r="E79"/>
  <c r="F79" s="1"/>
  <c r="E78"/>
  <c r="F78" s="1"/>
  <c r="E77"/>
  <c r="F77" s="1"/>
  <c r="E76"/>
  <c r="F76" s="1"/>
  <c r="E75"/>
  <c r="F75" s="1"/>
  <c r="E74"/>
  <c r="F74" s="1"/>
  <c r="E73"/>
  <c r="F73" s="1"/>
  <c r="E72"/>
  <c r="F72" s="1"/>
  <c r="E71"/>
  <c r="F71" s="1"/>
  <c r="E70"/>
  <c r="F70" s="1"/>
  <c r="E69"/>
  <c r="F69" s="1"/>
  <c r="E68"/>
  <c r="F68" s="1"/>
  <c r="F67"/>
  <c r="E66"/>
  <c r="F66" s="1"/>
  <c r="E65"/>
  <c r="F65" s="1"/>
  <c r="E64"/>
  <c r="F64" s="1"/>
  <c r="E63"/>
  <c r="F63" s="1"/>
  <c r="E62"/>
  <c r="F62" s="1"/>
  <c r="E61"/>
  <c r="F61" s="1"/>
  <c r="E59"/>
  <c r="F59" s="1"/>
  <c r="E58"/>
  <c r="F58" s="1"/>
  <c r="E57"/>
  <c r="F57" s="1"/>
  <c r="E56"/>
  <c r="F56" s="1"/>
  <c r="E55"/>
  <c r="F55" s="1"/>
  <c r="E54"/>
  <c r="E53"/>
  <c r="F53" s="1"/>
  <c r="E52"/>
  <c r="F52" s="1"/>
  <c r="E51"/>
  <c r="F51" s="1"/>
  <c r="E50"/>
  <c r="F50" s="1"/>
  <c r="E49"/>
  <c r="F49" s="1"/>
  <c r="E48"/>
  <c r="F48" s="1"/>
  <c r="E47"/>
  <c r="F47" s="1"/>
  <c r="E46"/>
  <c r="F46" s="1"/>
  <c r="E45"/>
  <c r="F45" s="1"/>
  <c r="E44"/>
  <c r="F44" s="1"/>
  <c r="F43"/>
  <c r="E42"/>
  <c r="E41"/>
  <c r="F41" s="1"/>
  <c r="E40"/>
  <c r="F40" s="1"/>
  <c r="E39"/>
  <c r="F39" s="1"/>
  <c r="E38"/>
  <c r="F38" s="1"/>
  <c r="E37"/>
  <c r="F37" s="1"/>
  <c r="E36"/>
  <c r="F36" s="1"/>
  <c r="E35"/>
  <c r="F35" s="1"/>
  <c r="E34"/>
  <c r="F34" s="1"/>
  <c r="E33"/>
  <c r="F33" s="1"/>
  <c r="E32"/>
  <c r="F32" s="1"/>
  <c r="E31"/>
  <c r="F31" s="1"/>
  <c r="E30"/>
  <c r="F30" s="1"/>
  <c r="E29"/>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E5"/>
  <c r="E4"/>
  <c r="F4" s="1"/>
  <c r="E3"/>
  <c r="F3" i="19" l="1"/>
  <c r="F3" i="18"/>
  <c r="F85" i="17" l="1"/>
  <c r="E84"/>
  <c r="E83"/>
  <c r="F83" s="1"/>
  <c r="E82"/>
  <c r="E81"/>
  <c r="F81" s="1"/>
  <c r="E79"/>
  <c r="F79" s="1"/>
  <c r="E78"/>
  <c r="F78" s="1"/>
  <c r="E77"/>
  <c r="F77" s="1"/>
  <c r="E76"/>
  <c r="F76" s="1"/>
  <c r="E75"/>
  <c r="F75" s="1"/>
  <c r="F74"/>
  <c r="E73"/>
  <c r="F73" s="1"/>
  <c r="E72"/>
  <c r="F72" s="1"/>
  <c r="E71"/>
  <c r="F71" s="1"/>
  <c r="E70"/>
  <c r="E69"/>
  <c r="F69" s="1"/>
  <c r="E68"/>
  <c r="F68" s="1"/>
  <c r="E67"/>
  <c r="F67" s="1"/>
  <c r="E66"/>
  <c r="F66" s="1"/>
  <c r="F65"/>
  <c r="F64"/>
  <c r="E63"/>
  <c r="F63" s="1"/>
  <c r="E62"/>
  <c r="F62" s="1"/>
  <c r="E61"/>
  <c r="F61" s="1"/>
  <c r="E60"/>
  <c r="F60" s="1"/>
  <c r="E59"/>
  <c r="F59" s="1"/>
  <c r="E58"/>
  <c r="F58" s="1"/>
  <c r="F57"/>
  <c r="E56"/>
  <c r="F56" s="1"/>
  <c r="E55"/>
  <c r="F55" s="1"/>
  <c r="E54"/>
  <c r="F54" s="1"/>
  <c r="F53"/>
  <c r="F52"/>
  <c r="F51"/>
  <c r="E50"/>
  <c r="F50" s="1"/>
  <c r="E49"/>
  <c r="F49" s="1"/>
  <c r="E48"/>
  <c r="F48" s="1"/>
  <c r="E47"/>
  <c r="F47" s="1"/>
  <c r="E46"/>
  <c r="F46" s="1"/>
  <c r="E45"/>
  <c r="F45" s="1"/>
  <c r="E44"/>
  <c r="F44" s="1"/>
  <c r="E43"/>
  <c r="F43" s="1"/>
  <c r="E42"/>
  <c r="F42" s="1"/>
  <c r="F41"/>
  <c r="E40"/>
  <c r="F40" s="1"/>
  <c r="E39"/>
  <c r="F39" s="1"/>
  <c r="E38"/>
  <c r="F38" s="1"/>
  <c r="E37"/>
  <c r="F37" s="1"/>
  <c r="E36"/>
  <c r="F36" s="1"/>
  <c r="E35"/>
  <c r="F35" s="1"/>
  <c r="E34"/>
  <c r="F34" s="1"/>
  <c r="E33"/>
  <c r="F33" s="1"/>
  <c r="E32"/>
  <c r="F32" s="1"/>
  <c r="E31"/>
  <c r="F31" s="1"/>
  <c r="E30"/>
  <c r="F30" s="1"/>
  <c r="E29"/>
  <c r="F29" s="1"/>
  <c r="E28"/>
  <c r="F28" s="1"/>
  <c r="E27"/>
  <c r="F27" s="1"/>
  <c r="E26"/>
  <c r="F26" s="1"/>
  <c r="E25"/>
  <c r="F25" s="1"/>
  <c r="E24"/>
  <c r="F24" s="1"/>
  <c r="E23"/>
  <c r="F23" s="1"/>
  <c r="E22"/>
  <c r="F22" s="1"/>
  <c r="E21"/>
  <c r="F21" s="1"/>
  <c r="E20"/>
  <c r="F20" s="1"/>
  <c r="E19"/>
  <c r="F19" s="1"/>
  <c r="E17"/>
  <c r="F17" s="1"/>
  <c r="E16"/>
  <c r="F16" s="1"/>
  <c r="E15"/>
  <c r="F15" s="1"/>
  <c r="E14"/>
  <c r="F14" s="1"/>
  <c r="E13"/>
  <c r="F13" s="1"/>
  <c r="E12"/>
  <c r="F12" s="1"/>
  <c r="E11"/>
  <c r="F11" s="1"/>
  <c r="E10"/>
  <c r="F10" s="1"/>
  <c r="E9"/>
  <c r="F9" s="1"/>
  <c r="E8"/>
  <c r="F8" s="1"/>
  <c r="F7"/>
  <c r="F6"/>
  <c r="E5"/>
  <c r="F5" s="1"/>
  <c r="E4"/>
  <c r="F4" s="1"/>
  <c r="E3"/>
  <c r="F3" s="1"/>
  <c r="E106" i="16"/>
  <c r="F106" s="1"/>
  <c r="E105"/>
  <c r="F105" s="1"/>
  <c r="E104"/>
  <c r="F104" s="1"/>
  <c r="E103"/>
  <c r="F103" s="1"/>
  <c r="E102"/>
  <c r="F102" s="1"/>
  <c r="E101"/>
  <c r="F101" s="1"/>
  <c r="E100"/>
  <c r="F100" s="1"/>
  <c r="F99"/>
  <c r="E98"/>
  <c r="F98" s="1"/>
  <c r="E97"/>
  <c r="F97" s="1"/>
  <c r="E96"/>
  <c r="F96" s="1"/>
  <c r="E95"/>
  <c r="F95" s="1"/>
  <c r="E94"/>
  <c r="F94" s="1"/>
  <c r="E93"/>
  <c r="F93" s="1"/>
  <c r="E92"/>
  <c r="F92" s="1"/>
  <c r="E91"/>
  <c r="F91" s="1"/>
  <c r="E90"/>
  <c r="F90" s="1"/>
  <c r="F89"/>
  <c r="E88"/>
  <c r="F88" s="1"/>
  <c r="E87"/>
  <c r="E86"/>
  <c r="E85"/>
  <c r="F85" s="1"/>
  <c r="E84"/>
  <c r="F84" s="1"/>
  <c r="E83"/>
  <c r="F83" s="1"/>
  <c r="E82"/>
  <c r="F82" s="1"/>
  <c r="E81"/>
  <c r="F81" s="1"/>
  <c r="E80"/>
  <c r="F80" s="1"/>
  <c r="E79"/>
  <c r="F79" s="1"/>
  <c r="E78"/>
  <c r="F78" s="1"/>
  <c r="E77"/>
  <c r="F77" s="1"/>
  <c r="E76"/>
  <c r="F76" s="1"/>
  <c r="E75"/>
  <c r="F75" s="1"/>
  <c r="E74"/>
  <c r="F74" s="1"/>
  <c r="E73"/>
  <c r="F73" s="1"/>
  <c r="E72"/>
  <c r="F72" s="1"/>
  <c r="E71"/>
  <c r="F71" s="1"/>
  <c r="E70"/>
  <c r="F70" s="1"/>
  <c r="E69"/>
  <c r="F69" s="1"/>
  <c r="E68"/>
  <c r="F68" s="1"/>
  <c r="E67"/>
  <c r="F67" s="1"/>
  <c r="E66"/>
  <c r="F66" s="1"/>
  <c r="E65"/>
  <c r="F65" s="1"/>
  <c r="E64"/>
  <c r="F64" s="1"/>
  <c r="E63"/>
  <c r="F63" s="1"/>
  <c r="E62"/>
  <c r="F62" s="1"/>
  <c r="E61"/>
  <c r="F61" s="1"/>
  <c r="E60"/>
  <c r="F60" s="1"/>
  <c r="E59"/>
  <c r="F59" s="1"/>
  <c r="E58"/>
  <c r="F58" s="1"/>
  <c r="F57"/>
  <c r="E56"/>
  <c r="F56" s="1"/>
  <c r="E55"/>
  <c r="F55" s="1"/>
  <c r="E54"/>
  <c r="F54" s="1"/>
  <c r="E53"/>
  <c r="F53" s="1"/>
  <c r="E52"/>
  <c r="F52" s="1"/>
  <c r="E51"/>
  <c r="F51" s="1"/>
  <c r="E50"/>
  <c r="F50" s="1"/>
  <c r="E49"/>
  <c r="F49" s="1"/>
  <c r="E48"/>
  <c r="F48" s="1"/>
  <c r="E47"/>
  <c r="F47" s="1"/>
  <c r="E45"/>
  <c r="F45" s="1"/>
  <c r="E44"/>
  <c r="F44" s="1"/>
  <c r="E43"/>
  <c r="F43" s="1"/>
  <c r="E42"/>
  <c r="F42" s="1"/>
  <c r="E41"/>
  <c r="F41" s="1"/>
  <c r="E40"/>
  <c r="F40" s="1"/>
  <c r="E39"/>
  <c r="F39" s="1"/>
  <c r="E38"/>
  <c r="F38" s="1"/>
  <c r="E37"/>
  <c r="F37" s="1"/>
  <c r="E36"/>
  <c r="F36" s="1"/>
  <c r="E35"/>
  <c r="F35" s="1"/>
  <c r="E34"/>
  <c r="F34" s="1"/>
  <c r="E33"/>
  <c r="F33" s="1"/>
  <c r="E32"/>
  <c r="F32" s="1"/>
  <c r="E31"/>
  <c r="F31" s="1"/>
  <c r="E30"/>
  <c r="F30" s="1"/>
  <c r="E29"/>
  <c r="F29" s="1"/>
  <c r="E28"/>
  <c r="E27"/>
  <c r="F27" s="1"/>
  <c r="E26"/>
  <c r="F26" s="1"/>
  <c r="F25"/>
  <c r="E24"/>
  <c r="F24" s="1"/>
  <c r="E23"/>
  <c r="F23" s="1"/>
  <c r="E22"/>
  <c r="F22" s="1"/>
  <c r="E21"/>
  <c r="F21" s="1"/>
  <c r="E20"/>
  <c r="F20" s="1"/>
  <c r="E19"/>
  <c r="F19" s="1"/>
  <c r="E18"/>
  <c r="E17"/>
  <c r="F17" s="1"/>
  <c r="E16"/>
  <c r="F16" s="1"/>
  <c r="F15"/>
  <c r="E14"/>
  <c r="F14" s="1"/>
  <c r="E13"/>
  <c r="F13" s="1"/>
  <c r="E12"/>
  <c r="F12" s="1"/>
  <c r="E11"/>
  <c r="F11" s="1"/>
  <c r="E10"/>
  <c r="F10" s="1"/>
  <c r="E9"/>
  <c r="F9" s="1"/>
  <c r="E8"/>
  <c r="F8" s="1"/>
  <c r="E7"/>
  <c r="F7" s="1"/>
  <c r="E6"/>
  <c r="F6" s="1"/>
  <c r="E5"/>
  <c r="F5" s="1"/>
  <c r="E4"/>
  <c r="F4" s="1"/>
  <c r="E3"/>
  <c r="F3" s="1"/>
  <c r="E126" i="15" l="1"/>
  <c r="F126" s="1"/>
  <c r="E125"/>
  <c r="F125" s="1"/>
  <c r="E124"/>
  <c r="F124" s="1"/>
  <c r="E123"/>
  <c r="F123" s="1"/>
  <c r="E122"/>
  <c r="F122" s="1"/>
  <c r="E121"/>
  <c r="F121" s="1"/>
  <c r="E120"/>
  <c r="F120" s="1"/>
  <c r="E119"/>
  <c r="F119" s="1"/>
  <c r="E118"/>
  <c r="F118" s="1"/>
  <c r="E117"/>
  <c r="F117" s="1"/>
  <c r="E116"/>
  <c r="F116" s="1"/>
  <c r="E115"/>
  <c r="F115" s="1"/>
  <c r="E114"/>
  <c r="F114" s="1"/>
  <c r="E113"/>
  <c r="F113" s="1"/>
  <c r="E112"/>
  <c r="F112" s="1"/>
  <c r="E111"/>
  <c r="F111" s="1"/>
  <c r="E110"/>
  <c r="F110" s="1"/>
  <c r="E109"/>
  <c r="F109" s="1"/>
  <c r="E107"/>
  <c r="F107" s="1"/>
  <c r="E106"/>
  <c r="F106" s="1"/>
  <c r="E105"/>
  <c r="F105" s="1"/>
  <c r="E104"/>
  <c r="F104" s="1"/>
  <c r="E103"/>
  <c r="F103" s="1"/>
  <c r="E102"/>
  <c r="F102" s="1"/>
  <c r="E101"/>
  <c r="F101" s="1"/>
  <c r="E100"/>
  <c r="F100" s="1"/>
  <c r="E99"/>
  <c r="F99" s="1"/>
  <c r="E98"/>
  <c r="F98" s="1"/>
  <c r="E97"/>
  <c r="F97" s="1"/>
  <c r="E96"/>
  <c r="F96" s="1"/>
  <c r="E95"/>
  <c r="F95" s="1"/>
  <c r="E94"/>
  <c r="F94" s="1"/>
  <c r="E93"/>
  <c r="F93" s="1"/>
  <c r="F92"/>
  <c r="E91"/>
  <c r="F91" s="1"/>
  <c r="E90"/>
  <c r="F90" s="1"/>
  <c r="E89"/>
  <c r="F89" s="1"/>
  <c r="E88"/>
  <c r="F88" s="1"/>
  <c r="E87"/>
  <c r="F87" s="1"/>
  <c r="E86"/>
  <c r="F86" s="1"/>
  <c r="E84"/>
  <c r="F84" s="1"/>
  <c r="E83"/>
  <c r="F83" s="1"/>
  <c r="E82"/>
  <c r="F82" s="1"/>
  <c r="E81"/>
  <c r="F81" s="1"/>
  <c r="E80"/>
  <c r="F80" s="1"/>
  <c r="E79"/>
  <c r="F79" s="1"/>
  <c r="E78"/>
  <c r="F78" s="1"/>
  <c r="E77"/>
  <c r="F77" s="1"/>
  <c r="E76"/>
  <c r="F76" s="1"/>
  <c r="E75"/>
  <c r="F75" s="1"/>
  <c r="E74"/>
  <c r="F74" s="1"/>
  <c r="E73"/>
  <c r="F73" s="1"/>
  <c r="E72"/>
  <c r="F72" s="1"/>
  <c r="E71"/>
  <c r="F71" s="1"/>
  <c r="E70"/>
  <c r="F70" s="1"/>
  <c r="E69"/>
  <c r="F69" s="1"/>
  <c r="E68"/>
  <c r="F68" s="1"/>
  <c r="E67"/>
  <c r="F67" s="1"/>
  <c r="E66"/>
  <c r="F66" s="1"/>
  <c r="E65"/>
  <c r="F65" s="1"/>
  <c r="E64"/>
  <c r="F64" s="1"/>
  <c r="E63"/>
  <c r="F63" s="1"/>
  <c r="E62"/>
  <c r="F62" s="1"/>
  <c r="E61"/>
  <c r="F61" s="1"/>
  <c r="E60"/>
  <c r="F60" s="1"/>
  <c r="E59"/>
  <c r="F59" s="1"/>
  <c r="E58"/>
  <c r="F58" s="1"/>
  <c r="E57"/>
  <c r="F57" s="1"/>
  <c r="E56"/>
  <c r="F56" s="1"/>
  <c r="E55"/>
  <c r="F55" s="1"/>
  <c r="E54"/>
  <c r="F54" s="1"/>
  <c r="E53"/>
  <c r="F53" s="1"/>
  <c r="F52"/>
  <c r="E52"/>
  <c r="E51"/>
  <c r="F51" s="1"/>
  <c r="E50"/>
  <c r="F50" s="1"/>
  <c r="E49"/>
  <c r="F49" s="1"/>
  <c r="E48"/>
  <c r="F48" s="1"/>
  <c r="E47"/>
  <c r="F47" s="1"/>
  <c r="E46"/>
  <c r="F46" s="1"/>
  <c r="E45"/>
  <c r="F45" s="1"/>
  <c r="E44"/>
  <c r="F44" s="1"/>
  <c r="E43"/>
  <c r="F43" s="1"/>
  <c r="E42"/>
  <c r="F42" s="1"/>
  <c r="E41"/>
  <c r="F41" s="1"/>
  <c r="E40"/>
  <c r="F40" s="1"/>
  <c r="E39"/>
  <c r="F39" s="1"/>
  <c r="E38"/>
  <c r="F38" s="1"/>
  <c r="E37"/>
  <c r="F37" s="1"/>
  <c r="E36"/>
  <c r="F36" s="1"/>
  <c r="E35"/>
  <c r="F35" s="1"/>
  <c r="E34"/>
  <c r="F34" s="1"/>
  <c r="E33"/>
  <c r="F33" s="1"/>
  <c r="E32"/>
  <c r="F32" s="1"/>
  <c r="E31"/>
  <c r="F31" s="1"/>
  <c r="E30"/>
  <c r="F30" s="1"/>
  <c r="E29"/>
  <c r="F29" s="1"/>
  <c r="E28"/>
  <c r="F28" s="1"/>
  <c r="F27"/>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5"/>
  <c r="F5" s="1"/>
  <c r="E4"/>
  <c r="F4" s="1"/>
  <c r="E3"/>
  <c r="F3" s="1"/>
  <c r="E38" i="11"/>
  <c r="E26" i="12"/>
  <c r="E21" i="11"/>
  <c r="E56" i="14" l="1"/>
  <c r="F56" s="1"/>
  <c r="E55"/>
  <c r="F55" s="1"/>
  <c r="E54"/>
  <c r="F54" s="1"/>
  <c r="E53"/>
  <c r="F53" s="1"/>
  <c r="E52"/>
  <c r="F52" s="1"/>
  <c r="E51"/>
  <c r="F51" s="1"/>
  <c r="E50"/>
  <c r="F50" s="1"/>
  <c r="E49"/>
  <c r="F49" s="1"/>
  <c r="E48"/>
  <c r="F48" s="1"/>
  <c r="E47"/>
  <c r="F47" s="1"/>
  <c r="E46"/>
  <c r="F46" s="1"/>
  <c r="E45"/>
  <c r="F45" s="1"/>
  <c r="E44"/>
  <c r="F44" s="1"/>
  <c r="E43"/>
  <c r="F43" s="1"/>
  <c r="F42"/>
  <c r="E41"/>
  <c r="F41" s="1"/>
  <c r="E40"/>
  <c r="F40" s="1"/>
  <c r="E39"/>
  <c r="F39" s="1"/>
  <c r="E38"/>
  <c r="F38" s="1"/>
  <c r="E37"/>
  <c r="F37" s="1"/>
  <c r="E36"/>
  <c r="F36" s="1"/>
  <c r="E35"/>
  <c r="F35" s="1"/>
  <c r="E34"/>
  <c r="F34" s="1"/>
  <c r="E33"/>
  <c r="F33" s="1"/>
  <c r="E32"/>
  <c r="F32" s="1"/>
  <c r="E31"/>
  <c r="F31" s="1"/>
  <c r="E30"/>
  <c r="F30" s="1"/>
  <c r="E29"/>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E3"/>
  <c r="F3" s="1"/>
  <c r="E49" i="13" l="1"/>
  <c r="F49" s="1"/>
  <c r="E48"/>
  <c r="F48" s="1"/>
  <c r="E47"/>
  <c r="F47" s="1"/>
  <c r="E46"/>
  <c r="F46" s="1"/>
  <c r="E45"/>
  <c r="F45" s="1"/>
  <c r="E44"/>
  <c r="F44" s="1"/>
  <c r="E43"/>
  <c r="F43" s="1"/>
  <c r="E42"/>
  <c r="F42" s="1"/>
  <c r="E41"/>
  <c r="F41" s="1"/>
  <c r="E40"/>
  <c r="F40" s="1"/>
  <c r="E39"/>
  <c r="F39" s="1"/>
  <c r="E38"/>
  <c r="F38" s="1"/>
  <c r="E37"/>
  <c r="F37" s="1"/>
  <c r="E36"/>
  <c r="F36" s="1"/>
  <c r="E35"/>
  <c r="F35" s="1"/>
  <c r="E34"/>
  <c r="F34" s="1"/>
  <c r="E33"/>
  <c r="F33" s="1"/>
  <c r="E32"/>
  <c r="F32" s="1"/>
  <c r="E31"/>
  <c r="F31" s="1"/>
  <c r="E30"/>
  <c r="F30" s="1"/>
  <c r="E29"/>
  <c r="F29" s="1"/>
  <c r="E28"/>
  <c r="F28" s="1"/>
  <c r="E27"/>
  <c r="F27" s="1"/>
  <c r="E26"/>
  <c r="F26" s="1"/>
  <c r="E25"/>
  <c r="F25" s="1"/>
  <c r="E24"/>
  <c r="F24" s="1"/>
  <c r="E23"/>
  <c r="F23" s="1"/>
  <c r="E22"/>
  <c r="F22" s="1"/>
  <c r="E21"/>
  <c r="F21" s="1"/>
  <c r="E20"/>
  <c r="F20" s="1"/>
  <c r="E18"/>
  <c r="F18" s="1"/>
  <c r="E17"/>
  <c r="F17" s="1"/>
  <c r="E16"/>
  <c r="F16" s="1"/>
  <c r="E15"/>
  <c r="F15" s="1"/>
  <c r="E14"/>
  <c r="F14" s="1"/>
  <c r="E13"/>
  <c r="F13" s="1"/>
  <c r="E11"/>
  <c r="F11" s="1"/>
  <c r="E10"/>
  <c r="F10" s="1"/>
  <c r="E9"/>
  <c r="F9" s="1"/>
  <c r="E8"/>
  <c r="F8" s="1"/>
  <c r="E7"/>
  <c r="F7" s="1"/>
  <c r="E6"/>
  <c r="F6" s="1"/>
  <c r="F5"/>
  <c r="E4"/>
  <c r="F4" s="1"/>
  <c r="E3"/>
  <c r="F3" s="1"/>
  <c r="E41" i="12"/>
  <c r="F41" s="1"/>
  <c r="E40"/>
  <c r="F40" s="1"/>
  <c r="E39"/>
  <c r="F39" s="1"/>
  <c r="E38"/>
  <c r="F38" s="1"/>
  <c r="E37"/>
  <c r="F37" s="1"/>
  <c r="E36"/>
  <c r="F36" s="1"/>
  <c r="E35"/>
  <c r="F35" s="1"/>
  <c r="E34"/>
  <c r="F34" s="1"/>
  <c r="E33"/>
  <c r="F33" s="1"/>
  <c r="E32"/>
  <c r="F32" s="1"/>
  <c r="E31"/>
  <c r="F31" s="1"/>
  <c r="E30"/>
  <c r="F30" s="1"/>
  <c r="E29"/>
  <c r="F29" s="1"/>
  <c r="E28"/>
  <c r="F28" s="1"/>
  <c r="E27"/>
  <c r="F27" s="1"/>
  <c r="F26"/>
  <c r="E25"/>
  <c r="F25" s="1"/>
  <c r="E24"/>
  <c r="F24" s="1"/>
  <c r="E23"/>
  <c r="F23" s="1"/>
  <c r="E22"/>
  <c r="F22" s="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E3"/>
  <c r="E39" i="11"/>
  <c r="F39" s="1"/>
  <c r="F38"/>
  <c r="E37"/>
  <c r="F37" s="1"/>
  <c r="E36"/>
  <c r="F36" s="1"/>
  <c r="E35"/>
  <c r="F35" s="1"/>
  <c r="E34"/>
  <c r="F34" s="1"/>
  <c r="E33"/>
  <c r="F33" s="1"/>
  <c r="E32"/>
  <c r="F32" s="1"/>
  <c r="E31"/>
  <c r="F31" s="1"/>
  <c r="E30"/>
  <c r="F30" s="1"/>
  <c r="E29"/>
  <c r="F29" s="1"/>
  <c r="E28"/>
  <c r="F28" s="1"/>
  <c r="E27"/>
  <c r="F27" s="1"/>
  <c r="E26"/>
  <c r="F26" s="1"/>
  <c r="E25"/>
  <c r="F25" s="1"/>
  <c r="E24"/>
  <c r="F24" s="1"/>
  <c r="E23"/>
  <c r="F23" s="1"/>
  <c r="E22"/>
  <c r="F22" s="1"/>
  <c r="F2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F3"/>
  <c r="E3"/>
  <c r="F3" i="12" l="1"/>
  <c r="E32" i="10"/>
  <c r="F32" s="1"/>
  <c r="E31"/>
  <c r="F31" s="1"/>
  <c r="E30"/>
  <c r="F30" s="1"/>
  <c r="E29"/>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E5"/>
  <c r="F5" s="1"/>
  <c r="E4"/>
  <c r="F4" s="1"/>
  <c r="E3"/>
  <c r="E31" i="8"/>
  <c r="F31" s="1"/>
  <c r="E30"/>
  <c r="F30" s="1"/>
  <c r="E29"/>
  <c r="F29" s="1"/>
  <c r="E28"/>
  <c r="F28" s="1"/>
  <c r="E27"/>
  <c r="F27" s="1"/>
  <c r="F26"/>
  <c r="E25"/>
  <c r="F25" s="1"/>
  <c r="E24"/>
  <c r="F24" s="1"/>
  <c r="E23"/>
  <c r="F23" s="1"/>
  <c r="E22"/>
  <c r="F22" s="1"/>
  <c r="E21"/>
  <c r="F21" s="1"/>
  <c r="E20"/>
  <c r="F20" s="1"/>
  <c r="E19"/>
  <c r="F19" s="1"/>
  <c r="E18"/>
  <c r="F18" s="1"/>
  <c r="E17"/>
  <c r="F17" s="1"/>
  <c r="E16"/>
  <c r="F16" s="1"/>
  <c r="E15"/>
  <c r="F15" s="1"/>
  <c r="F13"/>
  <c r="E13"/>
  <c r="E11"/>
  <c r="F11" s="1"/>
  <c r="E10"/>
  <c r="F10" s="1"/>
  <c r="E9"/>
  <c r="F9" s="1"/>
  <c r="E8"/>
  <c r="F8" s="1"/>
  <c r="E7"/>
  <c r="F7" s="1"/>
  <c r="E6"/>
  <c r="F6" s="1"/>
  <c r="E5"/>
  <c r="F5" s="1"/>
  <c r="F4"/>
  <c r="E4"/>
  <c r="E3"/>
  <c r="F3" s="1"/>
  <c r="E29" i="7"/>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F10"/>
  <c r="E10"/>
  <c r="E9"/>
  <c r="F9" s="1"/>
  <c r="E8"/>
  <c r="F8" s="1"/>
  <c r="E7"/>
  <c r="F7" s="1"/>
  <c r="E6"/>
  <c r="F6" s="1"/>
  <c r="E5"/>
  <c r="F5" s="1"/>
  <c r="E4"/>
  <c r="F4" s="1"/>
  <c r="E3"/>
  <c r="F3" s="1"/>
  <c r="E28" i="6"/>
  <c r="F28" s="1"/>
  <c r="E27"/>
  <c r="F27" s="1"/>
  <c r="E26"/>
  <c r="F26" s="1"/>
  <c r="E25"/>
  <c r="F25" s="1"/>
  <c r="F24"/>
  <c r="E23"/>
  <c r="F23" s="1"/>
  <c r="E22"/>
  <c r="F22" s="1"/>
  <c r="E21"/>
  <c r="F21" s="1"/>
  <c r="E20"/>
  <c r="F20" s="1"/>
  <c r="E19"/>
  <c r="F19" s="1"/>
  <c r="E18"/>
  <c r="F18" s="1"/>
  <c r="E17"/>
  <c r="F17" s="1"/>
  <c r="F16"/>
  <c r="E15"/>
  <c r="F15" s="1"/>
  <c r="F14"/>
  <c r="E13"/>
  <c r="F13" s="1"/>
  <c r="F12"/>
  <c r="E11"/>
  <c r="F11" s="1"/>
  <c r="E10"/>
  <c r="F10" s="1"/>
  <c r="E9"/>
  <c r="F9" s="1"/>
  <c r="F8"/>
  <c r="E8"/>
  <c r="E7"/>
  <c r="F7" s="1"/>
  <c r="E6"/>
  <c r="F6" s="1"/>
  <c r="E5"/>
  <c r="F5" s="1"/>
  <c r="E4"/>
  <c r="F4" s="1"/>
  <c r="E3"/>
  <c r="F3" s="1"/>
  <c r="F3" i="10" l="1"/>
  <c r="F31" i="4"/>
  <c r="E30"/>
  <c r="F30" s="1"/>
  <c r="E29"/>
  <c r="F29" s="1"/>
  <c r="E28"/>
  <c r="F28" s="1"/>
  <c r="E27"/>
  <c r="F27" s="1"/>
  <c r="E26"/>
  <c r="F26" s="1"/>
  <c r="E25"/>
  <c r="F25" s="1"/>
  <c r="E24"/>
  <c r="F24" s="1"/>
  <c r="F23"/>
  <c r="E22"/>
  <c r="F22" s="1"/>
  <c r="F21"/>
  <c r="F20"/>
  <c r="E19"/>
  <c r="F19" s="1"/>
  <c r="F18"/>
  <c r="E17"/>
  <c r="F17" s="1"/>
  <c r="E16"/>
  <c r="F16" s="1"/>
  <c r="E15"/>
  <c r="F15" s="1"/>
  <c r="E14"/>
  <c r="F14" s="1"/>
  <c r="E27" i="5"/>
  <c r="F27" s="1"/>
  <c r="E26"/>
  <c r="F26" s="1"/>
  <c r="E25"/>
  <c r="F25" s="1"/>
  <c r="E24"/>
  <c r="F24" s="1"/>
  <c r="E23"/>
  <c r="F23" s="1"/>
  <c r="E22"/>
  <c r="F22" s="1"/>
  <c r="E21"/>
  <c r="F21" s="1"/>
  <c r="E20"/>
  <c r="F20" s="1"/>
  <c r="E19"/>
  <c r="F19" s="1"/>
  <c r="E18"/>
  <c r="F18" s="1"/>
  <c r="E17"/>
  <c r="F17" s="1"/>
  <c r="E16"/>
  <c r="F16" s="1"/>
  <c r="E15"/>
  <c r="F15" s="1"/>
  <c r="E14"/>
  <c r="F14" s="1"/>
  <c r="E13"/>
  <c r="F13" s="1"/>
  <c r="F12"/>
  <c r="E11"/>
  <c r="F11" s="1"/>
  <c r="E10"/>
  <c r="F10" s="1"/>
  <c r="E9"/>
  <c r="F9" s="1"/>
  <c r="E8"/>
  <c r="F8" s="1"/>
  <c r="E7"/>
  <c r="F7" s="1"/>
  <c r="E6"/>
  <c r="F6" s="1"/>
  <c r="E5"/>
  <c r="F5" s="1"/>
  <c r="E4"/>
  <c r="F4" s="1"/>
  <c r="F3"/>
  <c r="F38" i="3" l="1"/>
  <c r="F37"/>
  <c r="F36"/>
  <c r="E35"/>
  <c r="F35" s="1"/>
  <c r="E34"/>
  <c r="F34" s="1"/>
  <c r="E33"/>
  <c r="F33" s="1"/>
  <c r="E32"/>
  <c r="F32" s="1"/>
  <c r="E31"/>
  <c r="F31" s="1"/>
  <c r="E30"/>
  <c r="F30" s="1"/>
  <c r="E29"/>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E7"/>
  <c r="F7" s="1"/>
  <c r="E6"/>
  <c r="F6" s="1"/>
  <c r="F5"/>
  <c r="E4"/>
  <c r="F4" s="1"/>
  <c r="F3"/>
  <c r="E40" i="2" l="1"/>
  <c r="F40" s="1"/>
  <c r="E39"/>
  <c r="F39" s="1"/>
  <c r="E38"/>
  <c r="F38" s="1"/>
  <c r="E37"/>
  <c r="F37" s="1"/>
  <c r="E36"/>
  <c r="F36" s="1"/>
  <c r="E35"/>
  <c r="F35" s="1"/>
  <c r="E34"/>
  <c r="F34" s="1"/>
  <c r="E32"/>
  <c r="F32" s="1"/>
  <c r="E31"/>
  <c r="F31" s="1"/>
  <c r="E30"/>
  <c r="F30" s="1"/>
  <c r="E29"/>
  <c r="F29" s="1"/>
  <c r="E28"/>
  <c r="F28" s="1"/>
  <c r="E27"/>
  <c r="F27" s="1"/>
  <c r="E26"/>
  <c r="F26" s="1"/>
  <c r="E25"/>
  <c r="F25" s="1"/>
  <c r="E24"/>
  <c r="F24" s="1"/>
  <c r="E23"/>
  <c r="F23" s="1"/>
  <c r="E22"/>
  <c r="F22" s="1"/>
  <c r="E21"/>
  <c r="F21" s="1"/>
  <c r="E20"/>
  <c r="F20" s="1"/>
  <c r="E19"/>
  <c r="F19" s="1"/>
  <c r="E18"/>
  <c r="F18" s="1"/>
  <c r="E17"/>
  <c r="F17" s="1"/>
  <c r="E16"/>
  <c r="F16" s="1"/>
  <c r="E15"/>
  <c r="F15" s="1"/>
  <c r="E14"/>
  <c r="F14" s="1"/>
  <c r="E13"/>
  <c r="F13" s="1"/>
  <c r="E12"/>
  <c r="F12" s="1"/>
  <c r="E11"/>
  <c r="F11" s="1"/>
  <c r="E10"/>
  <c r="F10" s="1"/>
  <c r="E9"/>
  <c r="F9" s="1"/>
  <c r="E8"/>
  <c r="F8" s="1"/>
  <c r="F7"/>
  <c r="E6"/>
  <c r="F6" s="1"/>
  <c r="E5"/>
  <c r="F5" s="1"/>
  <c r="E4"/>
  <c r="F4" s="1"/>
  <c r="F3"/>
  <c r="E14" i="1" l="1"/>
  <c r="F14" s="1"/>
  <c r="E13"/>
  <c r="F13" s="1"/>
  <c r="E12"/>
  <c r="F12" s="1"/>
  <c r="E11"/>
  <c r="F11" s="1"/>
  <c r="E10"/>
  <c r="F10" s="1"/>
  <c r="E9"/>
  <c r="F9" s="1"/>
  <c r="E8"/>
  <c r="F8" s="1"/>
  <c r="E7"/>
  <c r="F7" s="1"/>
  <c r="E6"/>
  <c r="F6" s="1"/>
  <c r="F5"/>
  <c r="F4"/>
  <c r="E3"/>
  <c r="F3" s="1"/>
</calcChain>
</file>

<file path=xl/sharedStrings.xml><?xml version="1.0" encoding="utf-8"?>
<sst xmlns="http://schemas.openxmlformats.org/spreadsheetml/2006/main" count="8203" uniqueCount="4196">
  <si>
    <t>RELACIÓN DE CONTRATOS MENORES GMSA 3º TRIMESTRE 2020</t>
  </si>
  <si>
    <t>REF</t>
  </si>
  <si>
    <t>CIF</t>
  </si>
  <si>
    <t>ADJUDICATARIO</t>
  </si>
  <si>
    <t>IMPORTE
(SIN IGIC)</t>
  </si>
  <si>
    <t>IGIC</t>
  </si>
  <si>
    <t>IMPORTE
(CON IGIC)</t>
  </si>
  <si>
    <t>OBJETO DEL CONTRATO</t>
  </si>
  <si>
    <t>DURACIÓN (MESES)</t>
  </si>
  <si>
    <t>FECHA</t>
  </si>
  <si>
    <t>CM 80/2020</t>
  </si>
  <si>
    <t>B76237767</t>
  </si>
  <si>
    <t>Muro 1 Abogados, S.L.P.</t>
  </si>
  <si>
    <t>Asesoramiento jurídico</t>
  </si>
  <si>
    <t>CM 81/2020</t>
  </si>
  <si>
    <t>B66647520</t>
  </si>
  <si>
    <t>Texcom 2015, S.L.</t>
  </si>
  <si>
    <t>Adquisición de mascarillas reutilizables para el personal de Guaguas Municipales, S.A.</t>
  </si>
  <si>
    <t>CM 82/2020</t>
  </si>
  <si>
    <t>B76088459</t>
  </si>
  <si>
    <t>Gemed Soluciones, S.L.</t>
  </si>
  <si>
    <t>Servicio de auditoría energética 2020</t>
  </si>
  <si>
    <t>CM 83/2020</t>
  </si>
  <si>
    <t>B35614726</t>
  </si>
  <si>
    <t>SCI, Servicios de Consultoría Independiente</t>
  </si>
  <si>
    <t>Adquisición Portal web de Arquero ( registro jornadas, control de presencia)</t>
  </si>
  <si>
    <t>CM 73/2020</t>
  </si>
  <si>
    <t>42718520E</t>
  </si>
  <si>
    <t>Juan Cabrera Batista</t>
  </si>
  <si>
    <t>Adquisición de sierra de cinta (tronzadora)</t>
  </si>
  <si>
    <t>CM 76/2020</t>
  </si>
  <si>
    <t>Sustitución de las taquillas del vestuario del personal</t>
  </si>
  <si>
    <t>CM 84/2020</t>
  </si>
  <si>
    <t>B35796168</t>
  </si>
  <si>
    <t>VMConsulting</t>
  </si>
  <si>
    <t>Adquisición de un sistema independiente de almacenamiento para realizar las copias de seguridad de los sistemas de Guaguas Municipales, S.A.</t>
  </si>
  <si>
    <t>CM 85/2020</t>
  </si>
  <si>
    <t>B35992379</t>
  </si>
  <si>
    <t>Diquisan Canarias, S.L.</t>
  </si>
  <si>
    <t>Adquisición de veinte mil mascarillas quirúrgicas de tipo dos para el personal de Guaguas Municipales, S.A.</t>
  </si>
  <si>
    <t>CM 86/2020</t>
  </si>
  <si>
    <t>B35543974</t>
  </si>
  <si>
    <t>Capross S.L.</t>
  </si>
  <si>
    <t>Reparación muro exterior aparcamiento base militar Canarias 50</t>
  </si>
  <si>
    <t>CM 87/2020</t>
  </si>
  <si>
    <t>78496523F</t>
  </si>
  <si>
    <t>Diego Félix Domínguez</t>
  </si>
  <si>
    <t>Vídeo resumen Club de Fidelización (proyecto Civitas Destinations)</t>
  </si>
  <si>
    <t>CM 88/2020</t>
  </si>
  <si>
    <t>B76251883</t>
  </si>
  <si>
    <t>As de Guia Servicios Integrales S.L.U</t>
  </si>
  <si>
    <t>Obra de reforma baños terminal del Teatro</t>
  </si>
  <si>
    <t>Pendiente</t>
  </si>
  <si>
    <t>CM 89/2020</t>
  </si>
  <si>
    <t>Formación del personal de Guaguas Municipales, S.A. en Ingeniería Social</t>
  </si>
  <si>
    <t>RELACIÓN DE CONTRATOS MENORES GMSA 2º TRIMESTRE 2020</t>
  </si>
  <si>
    <t>CM 36/2020</t>
  </si>
  <si>
    <t>A58417346</t>
  </si>
  <si>
    <t>Wolters Kluwer España, S.A.</t>
  </si>
  <si>
    <t>Contratación acceso a la base de datos</t>
  </si>
  <si>
    <t>CM 38/2020</t>
  </si>
  <si>
    <t>B35102326</t>
  </si>
  <si>
    <t>Serican, S.L.</t>
  </si>
  <si>
    <t>Señalética en flota del Protocolo de Prevención Covid-19</t>
  </si>
  <si>
    <t>CM 57/2020</t>
  </si>
  <si>
    <t>A79252219</t>
  </si>
  <si>
    <t>Securitas Seguridad España, S.A.</t>
  </si>
  <si>
    <t>Videovigilancia para las instalaciones de las oficinas centrales en el Sebadal</t>
  </si>
  <si>
    <t>CM 39/2020</t>
  </si>
  <si>
    <t>42877450E</t>
  </si>
  <si>
    <t>Andrea Cabrera Kñallinsky</t>
  </si>
  <si>
    <t>Diseño y asesoría campaña comunicación interna Crisis del Covid-19</t>
  </si>
  <si>
    <t>CM 40/2020</t>
  </si>
  <si>
    <t>B45921400</t>
  </si>
  <si>
    <t>Jaime Pintos Abogados &amp; Consultores, S.L.P.</t>
  </si>
  <si>
    <t>Asesoramiento jurídico puntual  ante el Tribunal Administrativo de Contratos Públicos de Canarias</t>
  </si>
  <si>
    <t>CM 42/2020</t>
  </si>
  <si>
    <t>Adquisición de mesa hidráulica de trabajo para montaje y desmontaje de motores</t>
  </si>
  <si>
    <t>CM 44/2020</t>
  </si>
  <si>
    <t>B76256890</t>
  </si>
  <si>
    <t>Silbo Comunica, S.L.</t>
  </si>
  <si>
    <t>Auditoría de comunicación del Asistente de Movilidad</t>
  </si>
  <si>
    <t>CM 45/2020</t>
  </si>
  <si>
    <t>B35988880</t>
  </si>
  <si>
    <t>Soportes de Comunicación Altera, S.L.</t>
  </si>
  <si>
    <t>Servicio de administración de la plataforma del Asistente de Movilidad</t>
  </si>
  <si>
    <t>CM 46/2020</t>
  </si>
  <si>
    <t>B35578640</t>
  </si>
  <si>
    <t>Consultoría para el Desarrollo Canario, S.L.</t>
  </si>
  <si>
    <t>Encuesta del clima laboral y encuesta de satisfacción de usuarios</t>
  </si>
  <si>
    <t>CM 47/2020</t>
  </si>
  <si>
    <t>B35958586</t>
  </si>
  <si>
    <t>Litografía San José, S.L.</t>
  </si>
  <si>
    <t>Servicio de imprenta para la edición de la refundición del Convenio Colectivo de Guaguas Municipales, S.A.</t>
  </si>
  <si>
    <t>CM 48/2020</t>
  </si>
  <si>
    <t>B76187236</t>
  </si>
  <si>
    <t>Aisan Siglo XXI, S.L.</t>
  </si>
  <si>
    <t>Obras de adaptación del vestuario del gimnasio de la sede central de Guaguas Muncipales, S.A.</t>
  </si>
  <si>
    <t>CM 49/2020</t>
  </si>
  <si>
    <t>B35228022</t>
  </si>
  <si>
    <t>Reydimobel</t>
  </si>
  <si>
    <t>Suministro de taquillas para el vestuario del gimnasio de la sede central de Guaguas Municipales, S.A.</t>
  </si>
  <si>
    <t>CM 50/2020</t>
  </si>
  <si>
    <t>B76060748</t>
  </si>
  <si>
    <t>Qualitic Soluciones Socioeconómicas y Tecnológicas, S.L.</t>
  </si>
  <si>
    <t>Desarrollo de un módulo de impresión de etiquetas para la entrada de mercancías en el ERP de la compañía</t>
  </si>
  <si>
    <t>CM 52/2020</t>
  </si>
  <si>
    <t>B35979426</t>
  </si>
  <si>
    <t>Moon Save Our Soul, S.L.</t>
  </si>
  <si>
    <t>Creación y lanzamiento de stickers en redes sociales de Guaguas Municipales, S.A.</t>
  </si>
  <si>
    <t>CM 53/2020</t>
  </si>
  <si>
    <t>A35045459</t>
  </si>
  <si>
    <t>Diasan, S.A.</t>
  </si>
  <si>
    <t>Suministro y colocación de persiana de seguridad en la terminal de Hoya de La Plata</t>
  </si>
  <si>
    <t>CM 54/2020</t>
  </si>
  <si>
    <t>Suministro y colocación de persiana de seguridad en la terminal del Guiniguada</t>
  </si>
  <si>
    <t>CM 55/2020</t>
  </si>
  <si>
    <t>B35419977</t>
  </si>
  <si>
    <t>Centro de Repografía e Informáitca de Las Palmas, S.L.</t>
  </si>
  <si>
    <t>Adquisición de monitores táctiles</t>
  </si>
  <si>
    <t>CM 56/2020</t>
  </si>
  <si>
    <t>Instalación de cámaras de videovigilancia en las instalaciones en las terminales de Manuel Becerra, Auditorio, Guiniguada,Teatro y Hoya de La Plata</t>
  </si>
  <si>
    <t>CM 58/2020</t>
  </si>
  <si>
    <t>A82850611</t>
  </si>
  <si>
    <t>Anticimex 3D Sanidad Ambiental, S.A.</t>
  </si>
  <si>
    <t>Limpieza y desinfección de aljibe en la sede central. Control de legionela (RD 865/2003)</t>
  </si>
  <si>
    <t>CM 59/2020</t>
  </si>
  <si>
    <t>54086142D</t>
  </si>
  <si>
    <t>Laura María Almeida Ortega</t>
  </si>
  <si>
    <t>Contratación de agente comercial para la búsqueda y formalizacion del Club de Fidelización de Clientes de Guaguas Municipales, S.A.</t>
  </si>
  <si>
    <t>CM 60/2020</t>
  </si>
  <si>
    <t>B35736982</t>
  </si>
  <si>
    <t>Excellence &amp; Business Value, S.L.</t>
  </si>
  <si>
    <t>Formación a los trabajadores en medidas de seguridad y salud frente al Covid-19</t>
  </si>
  <si>
    <t>CM 61/2020</t>
  </si>
  <si>
    <t xml:space="preserve">Formación en comprensión, despliegue y cumplimiento de los requisitos en el Modelo de Prevención de Delitos </t>
  </si>
  <si>
    <t>CM 62/2020</t>
  </si>
  <si>
    <t>A79216651</t>
  </si>
  <si>
    <t>Lefebvre El Derecho, S.A.</t>
  </si>
  <si>
    <t>Campaña de sensibilización al personal de Guaguas Municipales, S.A. en materia de compliance penal (riesgos penales, código de conducta y canal de denuncia)</t>
  </si>
  <si>
    <t>CM 63/2020</t>
  </si>
  <si>
    <t>B76019777</t>
  </si>
  <si>
    <t>Eguesan Energy, S.L.</t>
  </si>
  <si>
    <t>Consultoría integral  tramitación  del servicio de mantenimiento correctivo en la sede central, terminales y oficinas comerciales de Guaguas Municipales, S.A.</t>
  </si>
  <si>
    <t>CM 64/2020</t>
  </si>
  <si>
    <t>As de Guía, Servicios Integrales, S.L.U.</t>
  </si>
  <si>
    <t>Construcción de rampa en el acceso al servicio médico</t>
  </si>
  <si>
    <t>CM 65/2020</t>
  </si>
  <si>
    <t>B35965847</t>
  </si>
  <si>
    <t>Palmanova Obras y Reformas, S.L.</t>
  </si>
  <si>
    <t>Construcción de tabique divisorio para sala de reuniones en el local sindical de Guaguas Municipales, S.A.</t>
  </si>
  <si>
    <t>CM 66/2020</t>
  </si>
  <si>
    <t>B35599885</t>
  </si>
  <si>
    <t>Femesa Instalaciones Hidrosanitarias, S.L.</t>
  </si>
  <si>
    <t>Sustitución de la grifería de la sede central por nuevos grifos higiénicos de apertura con el codo (prevención anti Covid-19)</t>
  </si>
  <si>
    <t>CM 67/2020</t>
  </si>
  <si>
    <t>B76046036</t>
  </si>
  <si>
    <t>El Conejo Blanco, S.L.</t>
  </si>
  <si>
    <t>Campaña de comunicación basada en la promoción del uso del transporte público</t>
  </si>
  <si>
    <t>CM 68/2020</t>
  </si>
  <si>
    <t>B76210632</t>
  </si>
  <si>
    <t>Electrimega, S.L.</t>
  </si>
  <si>
    <t>Subsanación de deficiencias detectadas en el centro de transformación de Guaguas Municipales, S.A.</t>
  </si>
  <si>
    <t>CM 69/2020</t>
  </si>
  <si>
    <t>B86090784</t>
  </si>
  <si>
    <t>Grupo Promedios Transeurope</t>
  </si>
  <si>
    <t>Revisión, producción y reposición de señalética en vehículos de la flota de Guaguas Municipales, S.A.</t>
  </si>
  <si>
    <t>CM 70/2020</t>
  </si>
  <si>
    <t>W0371455G</t>
  </si>
  <si>
    <t>W.R. Berkley Eurpe AG</t>
  </si>
  <si>
    <t>Contratación póliza de responsabilidad civil para directivos y administradores.</t>
  </si>
  <si>
    <t>CM 71/2020</t>
  </si>
  <si>
    <t>B76212513</t>
  </si>
  <si>
    <t>Star Media Soluciones Publicitarias, S.L.</t>
  </si>
  <si>
    <t>Montaje de señalética especial en toda la flota</t>
  </si>
  <si>
    <t>CM 72/2020</t>
  </si>
  <si>
    <t>A28017895</t>
  </si>
  <si>
    <t>El Corte Inglés, S.A.</t>
  </si>
  <si>
    <t>Suministro de uniformidad para Mandos de Movimiento</t>
  </si>
  <si>
    <t>CM 74/2020</t>
  </si>
  <si>
    <t>B35565639</t>
  </si>
  <si>
    <t>Oportunidades Canarias, S.L.</t>
  </si>
  <si>
    <t>Plan de medios Campaña Magua de Guagua</t>
  </si>
  <si>
    <t>CM 75/2020</t>
  </si>
  <si>
    <t>B76299205</t>
  </si>
  <si>
    <t>SPS Contraincendios S.L.</t>
  </si>
  <si>
    <t>Instalación de 5 BIEs en la sede central de Guaguas Municipales, S.A.</t>
  </si>
  <si>
    <t>CM 77/2020</t>
  </si>
  <si>
    <t>B28205904</t>
  </si>
  <si>
    <t>Bureau Veritas Iberia S.L.</t>
  </si>
  <si>
    <t>Contratación del servicio para la obtención del Certificado Global Safe Site</t>
  </si>
  <si>
    <t>CM 78/2020</t>
  </si>
  <si>
    <t>B35226166</t>
  </si>
  <si>
    <t>Telycan S.L.</t>
  </si>
  <si>
    <t>Sustitución de torre de comunicaciones ubicada en cocheras.</t>
  </si>
  <si>
    <t>CM 79/2020</t>
  </si>
  <si>
    <t>B35126408</t>
  </si>
  <si>
    <t>Sebastián Salazar S.L</t>
  </si>
  <si>
    <t>Adquisición de máquina de soldadura de hilo contínuo</t>
  </si>
  <si>
    <t>RELACIÓN DE CONTRATOS MENORES GMSA 1º TRIMESTRE 2020</t>
  </si>
  <si>
    <t>CM 1/2020</t>
  </si>
  <si>
    <t>B75117705</t>
  </si>
  <si>
    <t>FUTIT SERVICE, S.L.</t>
  </si>
  <si>
    <t>SERVICIO DE DESARROLLO PARA LA INTEGRACIÓN DE E-COMMERCE EN OPENBRAVO</t>
  </si>
  <si>
    <t>CM2/2020</t>
  </si>
  <si>
    <t>MURO 1 ABOGADOS S.L.P.</t>
  </si>
  <si>
    <t>ASESORAMIENTO JURÍDICO EN MATERIA DE RESOLUCIÓN DE CONTRATOS Y DEFENSA JURÍDICA</t>
  </si>
  <si>
    <t>CM 3/2020</t>
  </si>
  <si>
    <t>B80004732</t>
  </si>
  <si>
    <t>SOLUCIONES AVANZADAS EN INFORMÁTICA APLICADA (SAVIA, S.L.)</t>
  </si>
  <si>
    <t>SERVICIO SOPORTE Y MANTENIMIENTO PROGRAMA SAVIA (GESTOR DE NÓMINAS, S.S., IRPF Y PORTAL EMPLEADO)</t>
  </si>
  <si>
    <t>CM 4/2020</t>
  </si>
  <si>
    <t>B38323531</t>
  </si>
  <si>
    <t>ARTURO MARTÍNEZ SERRA, S.L.</t>
  </si>
  <si>
    <t>ADQUISICIÓN MOBILIARIO DE OFICINA</t>
  </si>
  <si>
    <t>CM 5/2020</t>
  </si>
  <si>
    <t>B35149913</t>
  </si>
  <si>
    <t>MAQUINARIA VENTURA, S.L.</t>
  </si>
  <si>
    <t>SUSTITUCIÓN DECANTADOR LÍNEA DE LAVADO DE BAJOS Y REPOSICIÓN DE SEPARADOR DE HIDROCARBUROS</t>
  </si>
  <si>
    <t>CM 6/2020</t>
  </si>
  <si>
    <t>CENTRO DE REPROGRAFÍA E INFORMÁTICA DE LAS PALMAS, S.L.</t>
  </si>
  <si>
    <t>ADQUISICIÓN DE IMPRESORAS MULTIFUNCIOANLES EN RÉGIMEN DE RENTING  PARA DEPENDENCIAS EN SEDE CENTRAL Y OFICINAS COMERCIALES</t>
  </si>
  <si>
    <t>CM 7/2020</t>
  </si>
  <si>
    <t>B38427795</t>
  </si>
  <si>
    <t>EMPLEA SELECCIÓN, ETT, S.L.</t>
  </si>
  <si>
    <t>SERVICIOS PROFESIONALES REALIZACIÓN Y EVALUACIÓN DE PRUEBAS DE APTITUDES, ACTITUDES, PERSONALIDAD Y COMPETENCIAS DEL PROCESO
SELECTIVO PARA LA CREACIÓN DE BOLSA DE EMPLEO DE 175 CONDUCTORES PERCEPTORES</t>
  </si>
  <si>
    <t>CM 8/2020</t>
  </si>
  <si>
    <t>BUREAU VERITAS IBERIA, S.L.</t>
  </si>
  <si>
    <t>AUDITORÍA EXTERNA SISTEMA INTEGRADO DE GESTIÓN 2020</t>
  </si>
  <si>
    <t>CM 9/2020</t>
  </si>
  <si>
    <t>B35606722</t>
  </si>
  <si>
    <t>ALTA DIRECCIÓN CANARIA, S.L. (Mid Atlantic Business School)</t>
  </si>
  <si>
    <t>FORMACIÓN PROGRAMA DE CONTINUIDAD 2020 MID ATLANTIC BUSINESS SCHOOL</t>
  </si>
  <si>
    <t>CM 10/2020</t>
  </si>
  <si>
    <t>77310058C</t>
  </si>
  <si>
    <t>JORDI BLANCH OCAÑA</t>
  </si>
  <si>
    <t>REALIZACIÓN DE INFORME ECONÓMICO CONTABLE SOBRE RESULTADOS Y RENTABILIDAD</t>
  </si>
  <si>
    <t>CM 11/2020</t>
  </si>
  <si>
    <t>EL CONEJO BLANCO</t>
  </si>
  <si>
    <t>ACCIÓN COMERCIAL CARNAVAL DE DÍA</t>
  </si>
  <si>
    <t>CM 12/2020</t>
  </si>
  <si>
    <t>B35408335</t>
  </si>
  <si>
    <t>PÓSTER 95</t>
  </si>
  <si>
    <t>PROMOCIÓN EVENTO «DE PALIQUE» 2020</t>
  </si>
  <si>
    <t>CM 13/2020</t>
  </si>
  <si>
    <t>B35534437</t>
  </si>
  <si>
    <t>ALMACENES CHUHARSONS, S.L.</t>
  </si>
  <si>
    <t>ADQUISICIÓN BOTELLAS DE ALUMINIO Y MOCHILAS ESCOLARES</t>
  </si>
  <si>
    <t>CM 14/2020</t>
  </si>
  <si>
    <t>INSCRIPCIÓN PROGRAMA PERFECCIONAMIENTO DIRECTIVO (P.A.D.E.) 2020 de 135 horas a impartir del 18 de Febrero al 16 de Junio de 2020</t>
  </si>
  <si>
    <t>CM 15/2020</t>
  </si>
  <si>
    <t>A78923125</t>
  </si>
  <si>
    <t>TELEFÓNICA MÓVILES ESPAÑA, S.A.</t>
  </si>
  <si>
    <t>CONTRATACIÓN DE KIT PLATFORM, CONECTIVIDAD GESTIONADA M2M DE TELEFÓNICA PARA LA CONECTIVIDAD DE LAS GUAGUAS CON EL SAE</t>
  </si>
  <si>
    <t>CM 16/2020</t>
  </si>
  <si>
    <t>CAPROSS S.L.</t>
  </si>
  <si>
    <t>INSTALACIÓN Y RETIRADA DE INFRAESTRUCTURA NECESARIA PARA ESTABLECER TERMINAL DE SERVICIOS ESPECIALES DURANTE EL CARNAVAL</t>
  </si>
  <si>
    <t>CM 17/2020</t>
  </si>
  <si>
    <t>B76224146</t>
  </si>
  <si>
    <t>CONSULTING CREATIVICA CANARIAS, S.L.</t>
  </si>
  <si>
    <t>SERVICIO AUXILIAR DE APOYOS PARA VISITAS ESCOLARES POR AMPLIACIÓN DE VISITAS DE 4 A 5 DÍAS SEMANALES A PARTIR DE ENERO DEL CURSO 2019/2020</t>
  </si>
  <si>
    <t>CM 18/2020</t>
  </si>
  <si>
    <t>54093857L</t>
  </si>
  <si>
    <t>ALEJANDRO MORÁN SUÁREZ</t>
  </si>
  <si>
    <t>GRABACIÓN DE VÍDEO PROMOCIONAL PARA EL LANZAMIENTO DEL CLUB DE FIDELIZACIÓN DE GUAGUAS MUNICIPALES, S.A.</t>
  </si>
  <si>
    <t>CM 19/2020</t>
  </si>
  <si>
    <t>45766427S</t>
  </si>
  <si>
    <t>NOELIA ORTIZ GUERRA</t>
  </si>
  <si>
    <t>CM 20/2020</t>
  </si>
  <si>
    <t>ADQUISICIÓN DE MESA DE REUNIONES Y SILLAS PARA DESPACHO DE LA DIRECCIÓN GENERAL</t>
  </si>
  <si>
    <t>CM 21/2020</t>
  </si>
  <si>
    <t>B76173467</t>
  </si>
  <si>
    <t>SURDIESEL QUALITY SYSTEMS</t>
  </si>
  <si>
    <t>ADQUISCIÓN DE EQUIPO DE RECARGA DE AIRE ACONDICIONADO PARA EL TALLER</t>
  </si>
  <si>
    <t>CM 22/2020</t>
  </si>
  <si>
    <t>EXCELLENCE &amp; BUSINESS VALUE, S.L.</t>
  </si>
  <si>
    <t>ADAPTACIÓN DE LA NORMATIVA DE SEGURIDAD Y PRVENCIÓN LABORAL A LA NUEVA NORMATIVA ISO 45001:2018</t>
  </si>
  <si>
    <t>CM 23/2020</t>
  </si>
  <si>
    <t>B76550599</t>
  </si>
  <si>
    <t>CANARIAS BLUE CREA, S.L.</t>
  </si>
  <si>
    <t>SUMINISTRO DE CAMISETAS PARA VISITAS ESCOLARES AÑO 2020</t>
  </si>
  <si>
    <t>CM 24/2020</t>
  </si>
  <si>
    <t>B35892348</t>
  </si>
  <si>
    <t>KUBO PUBLICIDAD Y SERVICIO WEB, S.L.N.E.</t>
  </si>
  <si>
    <t>REESTRUCTURACIÓN DE LA RED CORPORATIVA DE GUAGUAS MUNICIPALES, S.A.</t>
  </si>
  <si>
    <t>CM 25/2020</t>
  </si>
  <si>
    <t>B76562982</t>
  </si>
  <si>
    <t>PROMOCIONES SAPEROCO, S.L.</t>
  </si>
  <si>
    <t>SUMINISTRO DE MATERIAL DE MERCHANDISING PARA REPOSICIÓN</t>
  </si>
  <si>
    <t>CM 26/2020</t>
  </si>
  <si>
    <t>A28281368</t>
  </si>
  <si>
    <t>RADIO POPULAR, S.A.- COPE</t>
  </si>
  <si>
    <t>PROGRAMACIÓN PUBLICITARIA CADENA COPE PROGRAMA REGIONAL Y CUÑAS DE RADIO</t>
  </si>
  <si>
    <t>CM 27/2020</t>
  </si>
  <si>
    <t>B35861764</t>
  </si>
  <si>
    <t>KALIMA PUBLICIDAD, S.L.</t>
  </si>
  <si>
    <t>INSERCIONES PUBLICITARIAS EN REVISTA BINTER</t>
  </si>
  <si>
    <t>CM 28/2020</t>
  </si>
  <si>
    <t>B50035401</t>
  </si>
  <si>
    <t>MANUFACTURAS JBA, S.L.</t>
  </si>
  <si>
    <t>FUNDAS PARA CARNETS Y BONOS</t>
  </si>
  <si>
    <t>CM 29/2020</t>
  </si>
  <si>
    <t>A35002278</t>
  </si>
  <si>
    <t>EDITORIAL PRENSA CANARIA, S.A.</t>
  </si>
  <si>
    <t>JORNADAS «PRIORIDAD PARA LAS PERSONAS: EL CASO DE MADRID CENTRAL» PROYECTO METROGUAGUA</t>
  </si>
  <si>
    <t>CM 30/2020</t>
  </si>
  <si>
    <t>A35054519</t>
  </si>
  <si>
    <t>CANARIAS 7</t>
  </si>
  <si>
    <t>PUBLICACIÓN EN CANARIAS 7 DE PLANOS DE TERMINALES ESPECIALES HABILITADAS DURANTE LA CABALGATA CARNAVAL 2020</t>
  </si>
  <si>
    <t>CM 31/2020</t>
  </si>
  <si>
    <t>PUBLICACIÓN EN EL PERIÓDICO LA PROVINCIA DE LOS PLANOS DE TERMINALES ESPECIALES HABILITADAS DURANTE LA  CABALGATA CARNAVAL 2020</t>
  </si>
  <si>
    <t>CM 32/2020</t>
  </si>
  <si>
    <t>PALMANOVA OBRAS Y SERVICIOS, S.L.</t>
  </si>
  <si>
    <t>COLOCACIÓN DE NUEVAS PLAQUETAS DE PISO EN EL OFFICE DE LAS OFICINAS CENTRALES</t>
  </si>
  <si>
    <t>CM 33/2020</t>
  </si>
  <si>
    <t>VM CONSULTING</t>
  </si>
  <si>
    <t>ADQUISICIÓN DE UPGRADE DE VMWARE DESDE ESSENTIALS KITS PLUS A ACCELERATE KITS STANDAR PARA OBTENER STORAGE VMOTION</t>
  </si>
  <si>
    <t>CM 34/2020</t>
  </si>
  <si>
    <t>JAIME PINTOS ABOGADOS &amp; CONSULTORES, S.L.P.</t>
  </si>
  <si>
    <t>ELABORACIÓN DE INSTRUCCIONES INTERNAS DE CONTRATACIÓN DE GUAGUAS MUNICIPALES, S.A.</t>
  </si>
  <si>
    <t>CM 35/2020</t>
  </si>
  <si>
    <t>B76262112</t>
  </si>
  <si>
    <t>OLARTE &amp; PÉREZ ABOGADOS  Y ASESORES TRIBUTARIOS</t>
  </si>
  <si>
    <t>REDACCIÓN DE NUEVOS ESTATUTOS SOCIALES DE LA ENTIDAD Y TRAMITACIÓN, APROBACIÓN E INSCRIPCIÓN EN REGISTRO MERCANTIL</t>
  </si>
  <si>
    <t>CM 37/2020</t>
  </si>
  <si>
    <t>ANDREA CABRERA KÑALLINSKY</t>
  </si>
  <si>
    <t>DISEÑO Y EJECUCIÓN DE UN PLAN DE ACCIÓN PARA LA MEJORA DEL CLIMA LABORAL DEL PERSONAL DEL ÁREA DE TALLER</t>
  </si>
  <si>
    <t>RELACIÓN DE CONTRATOS MENORES GMSA 4º TRIMESTRE 2019</t>
  </si>
  <si>
    <t>CM 62/2019</t>
  </si>
  <si>
    <t>B35486554</t>
  </si>
  <si>
    <t>OCTAVIA PRODUCCIONES, S.L.</t>
  </si>
  <si>
    <t>MOBILIARIO PARA TERMINALES DE MANUEL BECERRA, SANTA CATALINA Y TEATRO</t>
  </si>
  <si>
    <t>CM 63/2019</t>
  </si>
  <si>
    <t>ELECTRIMEGA, S.L.</t>
  </si>
  <si>
    <t>SUMINISTRO E INSTALACIÓN DE ACOMETIDA DE LUZ, TELEFONÍA E INTERNET DESDE  LOS SERVIDORES DEL DPTO DE INFORMÁTICA
 HASTA  LA ZONA DE RECEPCIÓN DE LAS OFICINAS CENTRALES DE GMSA</t>
  </si>
  <si>
    <t>CM 64/2019</t>
  </si>
  <si>
    <t>LITOGRAFÍA SAN JOSÉ</t>
  </si>
  <si>
    <t>CONTRATACIÓN DE SERVICIO DE IMPRESIÓN DE LA PUBLICACIÓN DEL 40 ANIVERSARIO DE GMSA</t>
  </si>
  <si>
    <t>CM 65/2019</t>
  </si>
  <si>
    <t>B35533785</t>
  </si>
  <si>
    <t>POZUELO &amp; CÁRDENES, S.L.</t>
  </si>
  <si>
    <t>CONTRATACIÓN DEL SERVICIO DE RUTA FAMILIAR-GYNKHANA PARA EMPLEADOS Y FAMILIARES DE GMSA</t>
  </si>
  <si>
    <t>CM 66/2019</t>
  </si>
  <si>
    <t>J35932219</t>
  </si>
  <si>
    <t>HERMANOS MELIAN, S.C.P</t>
  </si>
  <si>
    <t>ACTOS DE CELEBRACIÓN  40 ANIVERSARIO GMSA</t>
  </si>
  <si>
    <t>CM 67/2019</t>
  </si>
  <si>
    <t xml:space="preserve">ARTURO MARTÍNEZ SERRA, S.L. </t>
  </si>
  <si>
    <t>ADQUISICIÓN DE MOBILIARIO PARA EL GABINETE DE APOYO A LA DIRECCIÓN GENERAL, CONTROL INTERNO Y COMPRAS Y ASESORÍA JURÍDICA</t>
  </si>
  <si>
    <t>CM 68/2019</t>
  </si>
  <si>
    <t>G91094235</t>
  </si>
  <si>
    <t>FUNDACIÓN UNIVERSIDAD PABLO DE OLAVIDE</t>
  </si>
  <si>
    <t xml:space="preserve">CURSO DE FORMACIÓN </t>
  </si>
  <si>
    <t>CM 69/2019</t>
  </si>
  <si>
    <t>B73105231</t>
  </si>
  <si>
    <t>QUER SYSTEM INFORMATICA, S.L</t>
  </si>
  <si>
    <t>ADQUISICIÓN DE LICENCIAS DE ZIMBRA COLLABORATION SIUTE PROFESSIONAL EDITION (CORREO CORPORATIVO)</t>
  </si>
  <si>
    <t>CM 70/2019</t>
  </si>
  <si>
    <t>B35595578</t>
  </si>
  <si>
    <t>REDES SYSTEM CONSULTING &amp; SOLUTIONS, S.L.</t>
  </si>
  <si>
    <t>ADQUISICIÓN DE LICENCIAS VEEM BACKUP ESSENTIALS ENTERPRISE PLUS 2 SOCKET BUNDLE, SOFTWARE DE COPIAS DE SEGURIDAD PARA 3 MÁQUINAS</t>
  </si>
  <si>
    <t>CM 71/2019</t>
  </si>
  <si>
    <t>42204689B</t>
  </si>
  <si>
    <t>JORGE RODRÍGUEZ ÁLAMO</t>
  </si>
  <si>
    <t>REFUERZO DE LA INFORMACIÓN SOBRE EL ESTADO DEL SERVICIO E INCIDENCIAS EN HORA PUNTA DE LA MAÑANA</t>
  </si>
  <si>
    <t>CM 72/2019</t>
  </si>
  <si>
    <t>B35712678</t>
  </si>
  <si>
    <t>KANARINOLTA, S.L.</t>
  </si>
  <si>
    <t>ADQUISICIÓN EN RÉGIMEN DE RENTING DE MÁQUINAS MULTIFUNCIONALES DE IMPRESIÓN PARA LAS OFICINAS CENTRALES DE GMSA</t>
  </si>
  <si>
    <t>CM 73/2019</t>
  </si>
  <si>
    <t>AMPLIACIÓN RED DE DATOS PARA GABINETE DE DIRECCIÓN, CONTROL INTERNO Y COMPRAS Y ASESORÍA JURÍDICA</t>
  </si>
  <si>
    <t>CM 74/2019</t>
  </si>
  <si>
    <t>CAPROSS, S.L.</t>
  </si>
  <si>
    <t>CERRAMIENTO PERIMETRAL EN LAS DEPENDENCIAS MILITARES DEL CANARIAS 50 PARA ESTACIONAMIENTOS DE VEHÍCULOS ARTICULADOS DE GMSA</t>
  </si>
  <si>
    <t>CM 75/2019</t>
  </si>
  <si>
    <t>A80298839</t>
  </si>
  <si>
    <t>REPSOL COMERCIAL DE PRODUCTOS PETROLÍFEROS, S.A.</t>
  </si>
  <si>
    <t>REPOSICIÓN DE SURTIDOR DE DOBLE MANGUERA</t>
  </si>
  <si>
    <t>CM 76/2019</t>
  </si>
  <si>
    <t>SURDIESEL QUALITY SISTEMS, S.L.</t>
  </si>
  <si>
    <t>ADQUISICIÓN DE EQUIPO DE DIAGNOSIS MULTIMARCA BOSCH KTS TRUCKS</t>
  </si>
  <si>
    <t>CM 77/2019</t>
  </si>
  <si>
    <t>COBERTURA DEL EVENTO MOVILIDAD URBANA SOSTENIBLE COPATROCINADO POR LA DIRECCIÓN GENERAL DE TRANSPORTE DEL GOBIERNO DE CANARIAS</t>
  </si>
  <si>
    <t>CM 78/2019</t>
  </si>
  <si>
    <t>SECURITAS SEGURIDAD ESPAÑA. S.A.</t>
  </si>
  <si>
    <t>SUMINISTRO E INSTALACIÓN DE NUEVAS CÁMARAS DE SEGURIDAD EN LAS INSTALACIONES DE GMSA</t>
  </si>
  <si>
    <t>CM 79/2019</t>
  </si>
  <si>
    <t>DESARROLLO DEL MÓDULO DE FACTURACIÓN ELECTRÓNICA DE OPENBRAVO E INTEGRACIÓN CON FACE</t>
  </si>
  <si>
    <t>RELACIÓN DE CONTRATOS MENORES GMSA 4º TRIMESTRE 2020</t>
  </si>
  <si>
    <t>CM 90/2020</t>
  </si>
  <si>
    <t>A08244287</t>
  </si>
  <si>
    <t>Calmell, S.A.</t>
  </si>
  <si>
    <t>Adquisición de 25.000 tarjetas codificadas del título de viaje Bono-2</t>
  </si>
  <si>
    <t>CM 91/2020</t>
  </si>
  <si>
    <t>Acondicionamiento aparcamiento Base General Alemán Ramírez</t>
  </si>
  <si>
    <t>CM 92/2020</t>
  </si>
  <si>
    <t>B35358787</t>
  </si>
  <si>
    <t>Martisur S.L.</t>
  </si>
  <si>
    <t>Suministro e instalación de elementos de iluminación</t>
  </si>
  <si>
    <t>CM 93/2020</t>
  </si>
  <si>
    <t>Femesa Instalaciones Hidrosanitarias S.L.</t>
  </si>
  <si>
    <t xml:space="preserve">Instalación hidrosanitaria </t>
  </si>
  <si>
    <t>CM 94/2020</t>
  </si>
  <si>
    <t>B76274075</t>
  </si>
  <si>
    <t>Maquinas Opein, S.L.U.</t>
  </si>
  <si>
    <t xml:space="preserve">Alquiler de casetas y contenedor </t>
  </si>
  <si>
    <t>CM 95/2020</t>
  </si>
  <si>
    <t>B76057272</t>
  </si>
  <si>
    <t>Mudanzas Federico Ramos, S.L.</t>
  </si>
  <si>
    <t>Mudanza del mobiliario y otros elementos de la planta baja de la sede 
de Guaguas Municipales, S.A. en la calle Arequipa por obras</t>
  </si>
  <si>
    <t>CM 96/2020</t>
  </si>
  <si>
    <t>B35622992</t>
  </si>
  <si>
    <t>Vecamar, S.L.</t>
  </si>
  <si>
    <t>Reparación de la tapa de arqueta de los depósitos de gasoil 
de las dependencias de Guaguas Municipales, S.A.</t>
  </si>
  <si>
    <t>CM 97/2020</t>
  </si>
  <si>
    <t>B98465073</t>
  </si>
  <si>
    <t>NEC ACTIVE, S.L.</t>
  </si>
  <si>
    <t>Contratación del servicio de rediseño del desarrollo de la prueba 
física y montaje de un circuito (selección de bolsa de conductores)</t>
  </si>
  <si>
    <t>CM 98/2020</t>
  </si>
  <si>
    <t>Acción comercial para la campaña de Navidad</t>
  </si>
  <si>
    <t>CM 99/2020</t>
  </si>
  <si>
    <t>Futit Services, S.L.</t>
  </si>
  <si>
    <t>Desarrollos de la plataforma Openbravo en el área de recepción de pedidos.</t>
  </si>
  <si>
    <t>CM 100/2020</t>
  </si>
  <si>
    <t>Contratación del servicio para la auditoría del Certificado Global Safe Site</t>
  </si>
  <si>
    <t>CM 101/2020</t>
  </si>
  <si>
    <t>B76232230</t>
  </si>
  <si>
    <t>Kinewa Ideas del País S.L.</t>
  </si>
  <si>
    <t>Campaña de comunicación del retorno de la prestación del  servicio 
por la Avenida José  Mesa y López</t>
  </si>
  <si>
    <t>CM 102/2020</t>
  </si>
  <si>
    <t>78845613E</t>
  </si>
  <si>
    <t>Silvia Guajardo de la Rosa</t>
  </si>
  <si>
    <t>Dirección de obra de la reforma de las oficinas comerciales 
del Parque Santa Catalina</t>
  </si>
  <si>
    <t>CM 103/2020</t>
  </si>
  <si>
    <t>B35927136</t>
  </si>
  <si>
    <t>Señalcanary, S.L.</t>
  </si>
  <si>
    <t xml:space="preserve">Adquisición de señalética para estacionamiento temporal 
de guaguas en la vía pública </t>
  </si>
  <si>
    <t>CM 104/2020</t>
  </si>
  <si>
    <t>A78015880</t>
  </si>
  <si>
    <t>Api Movilidad, S.A.</t>
  </si>
  <si>
    <t>Colocación de señalética y pintado en la calzada 
para estacionamiento temporal de guaguas.</t>
  </si>
  <si>
    <t>CM 105/2020</t>
  </si>
  <si>
    <t>SAVIA, S.L</t>
  </si>
  <si>
    <t>Servicio de mantenimiento del software de gestión de nóminas, 
contratación, seguros sociales , IRPF y Portal del Empleado.</t>
  </si>
  <si>
    <t>CM 106/2020</t>
  </si>
  <si>
    <t>Servicios de consultoría y asistencia técnica para la tramitación del expediente de obras de construcción de un paso subterráneo y de una parada para la MetroGuagua</t>
  </si>
  <si>
    <t>CM 107/2020</t>
  </si>
  <si>
    <t>Almacenes Chuharsons, S.L.</t>
  </si>
  <si>
    <t xml:space="preserve">Adquisición de 1000 camisetas de running y 2000 bolsas plegables </t>
  </si>
  <si>
    <t>CM 108/2020</t>
  </si>
  <si>
    <t>42872126B</t>
  </si>
  <si>
    <t>Nayra Marrero Sánchez</t>
  </si>
  <si>
    <t>Servicios profesionales para la ejecución material (aparejador) 
y Coordinador de Seguridad y Salud de la reforma del quiosco de Santa Catalina</t>
  </si>
  <si>
    <t>CM 109/2020</t>
  </si>
  <si>
    <t>Contratación del servicio de optimización de la gestión 
de las fuentes de información del Asistente de Movilidad</t>
  </si>
  <si>
    <t>17/2020</t>
  </si>
  <si>
    <t>CM 110/2020</t>
  </si>
  <si>
    <t>Informaciones Canarias, S.A</t>
  </si>
  <si>
    <t xml:space="preserve">Publicación en prensa local (Canarias 7 ) de los horarios especiales 
de Guaguas Municipales para los días 24 y 31 de diciembre. </t>
  </si>
  <si>
    <t>CM 111/2020</t>
  </si>
  <si>
    <t>B35314483</t>
  </si>
  <si>
    <t>Luján Asesores, S.L.</t>
  </si>
  <si>
    <t>Recurso contencioso administrativo contra la ATC</t>
  </si>
  <si>
    <t>CM 112/2020</t>
  </si>
  <si>
    <t>Editorial Prensa Canaria, S.A.</t>
  </si>
  <si>
    <t>Publicación en prensa local (La Provincia) de los horarios especiales 
de Guaguas Municipales para los días 24 y 31 de diciembre.</t>
  </si>
  <si>
    <t>CM 113/2020</t>
  </si>
  <si>
    <t>B35492784</t>
  </si>
  <si>
    <t>Desarrollo y Sistemas Informáticos Canarios, S.L.</t>
  </si>
  <si>
    <t>Desarrollo del servicio Web de Interfaz entre la base de datos 
de clientes de Alpispa y el ERP de Openbravo.</t>
  </si>
  <si>
    <t>CM 114/2020</t>
  </si>
  <si>
    <t>B35981257</t>
  </si>
  <si>
    <t>Centro Canario de Tratamiento de Información S.L.U.</t>
  </si>
  <si>
    <t>Adquisición del equipamiento de red a desplegar 
en los garajes y el taller de Guaguas Municipales</t>
  </si>
  <si>
    <t>PRODUCCIÓN DE VÍDEO PROMOCIONAL PARA EL LANZAMIENTO DEL CLUB DE FIDELIZACIÓN DE GUAGUAS MUNICIPALES, S.A. (PROYECTO CIVITAS DESTINATIONS)</t>
  </si>
  <si>
    <t>Anulado</t>
  </si>
  <si>
    <t>RELACIÓN DE CONTRATOS MENORES GMSA 1º TRIMESTRE 2021</t>
  </si>
  <si>
    <r>
      <t xml:space="preserve">IMPORTE
</t>
    </r>
    <r>
      <rPr>
        <b/>
        <sz val="7"/>
        <color theme="3"/>
        <rFont val="Helvetica"/>
        <family val="2"/>
      </rPr>
      <t>(SIN IGIC)</t>
    </r>
  </si>
  <si>
    <r>
      <t xml:space="preserve">IMPORTE
</t>
    </r>
    <r>
      <rPr>
        <b/>
        <sz val="7"/>
        <color theme="3"/>
        <rFont val="Helvetica"/>
        <family val="2"/>
      </rPr>
      <t>(CON IGIC)</t>
    </r>
  </si>
  <si>
    <r>
      <t xml:space="preserve">DURACIÓN </t>
    </r>
    <r>
      <rPr>
        <b/>
        <sz val="7"/>
        <color theme="3"/>
        <rFont val="Helvetica"/>
        <family val="2"/>
      </rPr>
      <t>(MESES)</t>
    </r>
  </si>
  <si>
    <t>CM 01/2021</t>
  </si>
  <si>
    <t>B35845403</t>
  </si>
  <si>
    <t>Formación Profesional Guayre, S.L.</t>
  </si>
  <si>
    <t>Acción formativa para conductores perceptores</t>
  </si>
  <si>
    <t>CM 02/2021</t>
  </si>
  <si>
    <t>G35249424</t>
  </si>
  <si>
    <t>Federación de Empresarios del Transporte</t>
  </si>
  <si>
    <t>Curso de capacitación profesional para conductores perceptores</t>
  </si>
  <si>
    <t>CM 03/2021</t>
  </si>
  <si>
    <t>B38829560</t>
  </si>
  <si>
    <t>Activa Trabajo Canarias ETT, S.L.</t>
  </si>
  <si>
    <t>Contratación de los servicios de una ETT</t>
  </si>
  <si>
    <t>CM 04/2021</t>
  </si>
  <si>
    <t>B38264545</t>
  </si>
  <si>
    <t>Feloga, S.L.</t>
  </si>
  <si>
    <t>Servicio de centralización de certificados digitales y gestión de notificaciones electrónicas</t>
  </si>
  <si>
    <t>CM 05/2021</t>
  </si>
  <si>
    <t>B38722922</t>
  </si>
  <si>
    <t>Uniformes del Atlántico, S.L.</t>
  </si>
  <si>
    <t>Adquisición de mascarillas higiénicas reutilizables para el personal de Guaguas Municipales</t>
  </si>
  <si>
    <t>CM 06/2021</t>
  </si>
  <si>
    <t>B38871166</t>
  </si>
  <si>
    <t>Nexo Consejeros de Gestión</t>
  </si>
  <si>
    <t>Consultoría de Recursos Humanos para la selección de un técnico superior</t>
  </si>
  <si>
    <t>CM 07/2021</t>
  </si>
  <si>
    <t>B86090792</t>
  </si>
  <si>
    <t xml:space="preserve">PM Print Exclusivas de Publicidad, S.L.U. </t>
  </si>
  <si>
    <t>Producción y montaje de señalética en 57 guaguas</t>
  </si>
  <si>
    <t>CM 08/2021</t>
  </si>
  <si>
    <t>Servicios de Consultoría Independiente, S.L.</t>
  </si>
  <si>
    <t xml:space="preserve">Servicio de soporte de mantenimiento del aplicativo de control de presencia </t>
  </si>
  <si>
    <t>CM 09/2021</t>
  </si>
  <si>
    <t xml:space="preserve">Certificación en sistemas de gestión de calidad, medio ambiente y prevención </t>
  </si>
  <si>
    <t>CM 10/2021</t>
  </si>
  <si>
    <t>B61277521</t>
  </si>
  <si>
    <t>Akrocard 2000 S.L.</t>
  </si>
  <si>
    <t>Adquisición tarjetas personalizadas de los diferentes títulos propios</t>
  </si>
  <si>
    <t>CM 11/2021</t>
  </si>
  <si>
    <t>Adecuación del suministro eléctrico en 2 calles del taller y cambio en la iluminación de la planta baja de la sede de Guaguas Municipales</t>
  </si>
  <si>
    <t>CM 12/2021</t>
  </si>
  <si>
    <t xml:space="preserve">Contratación de acceso a una Base de datos jurídica </t>
  </si>
  <si>
    <t>CM 13/2021</t>
  </si>
  <si>
    <t>A28986800</t>
  </si>
  <si>
    <t>Servicios Securitas, S.A</t>
  </si>
  <si>
    <t>Auxiliar de servicio de control de entrada y salida de vehículos en Guaguas Municipales</t>
  </si>
  <si>
    <t>CM 14/2021</t>
  </si>
  <si>
    <t>43777742W</t>
  </si>
  <si>
    <t>Jesús Emilio Castro</t>
  </si>
  <si>
    <t>Material para la realización de las pruebas de evaluación del proceso de selección de conductores</t>
  </si>
  <si>
    <t>CM 15/2021</t>
  </si>
  <si>
    <t>Q3518001G</t>
  </si>
  <si>
    <t>Universidad de Las Palmas de Gran Canaria</t>
  </si>
  <si>
    <t>Alquiler de 30 aulas en la Universidad de Las Palmas de Gran Canaria para realizar pruebas de evaluación de la  convocatoria de selección de la bolsa de conductores perceptores</t>
  </si>
  <si>
    <t>CM 16/2021</t>
  </si>
  <si>
    <t>B66740267</t>
  </si>
  <si>
    <t>Cables y Elingas S.L.U.</t>
  </si>
  <si>
    <t>Suministro e instalación de dos líneas de vida en el taller de Guaguas Municipales, S.A.</t>
  </si>
  <si>
    <t>CM 17/2021</t>
  </si>
  <si>
    <t>B76136662</t>
  </si>
  <si>
    <t>Escorpión de Jade, S.L.</t>
  </si>
  <si>
    <t>Campañas de concienciación sobre el modelo de movilidad que se está
implantando en la ciudad.</t>
  </si>
  <si>
    <t>CM 18/2021</t>
  </si>
  <si>
    <t>Alta Dirección Canaria, S.L. (Mid Atlantic Business School)</t>
  </si>
  <si>
    <t>Formación de continuidad para el personal directivo</t>
  </si>
  <si>
    <t>CM 19/2021</t>
  </si>
  <si>
    <t>Excellence &amp; Business Value, S.L. (EBV Consultores)</t>
  </si>
  <si>
    <t>Desarrollo del Plan Estratégico de Guaguas Municipales, 2021-2024</t>
  </si>
  <si>
    <t>CM 20/2021</t>
  </si>
  <si>
    <t>B35980283</t>
  </si>
  <si>
    <t>Delsan Negocios, S.L.</t>
  </si>
  <si>
    <t>Revisión y subsanación de deficiencias en sistema contraincendios de las instalaciones de Guaguas Municipales, S.A.</t>
  </si>
  <si>
    <t>CM 21/2021</t>
  </si>
  <si>
    <t>B76152073</t>
  </si>
  <si>
    <t>Velplus  Construcciones S.L.</t>
  </si>
  <si>
    <t>Desmontaje y gestión de residuos de la oficina comercial de Santa Catalina</t>
  </si>
  <si>
    <t>CM 22/2021</t>
  </si>
  <si>
    <t>A46205431</t>
  </si>
  <si>
    <t>FALCK SCI</t>
  </si>
  <si>
    <t xml:space="preserve">Contratación de servicios  para la formacion equipos de primera interervención (2 CURSOS EN 2021) </t>
  </si>
  <si>
    <t>CM 23/2021</t>
  </si>
  <si>
    <t>B7610972</t>
  </si>
  <si>
    <t>Voxitel Servicios y Desarrollos Tecnológicos S.L.</t>
  </si>
  <si>
    <t>Mantenimiento hardware de los servidores de Guaguas Municipales</t>
  </si>
  <si>
    <t>CM 24/2021</t>
  </si>
  <si>
    <t>Centro Canario de Tratamiento de Información S.L.U</t>
  </si>
  <si>
    <t>Soporte  y las actualizaciones del VMware</t>
  </si>
  <si>
    <t>CM 25/2021</t>
  </si>
  <si>
    <t>42829795T</t>
  </si>
  <si>
    <t>Santiago Tejera Medina</t>
  </si>
  <si>
    <t xml:space="preserve">Adquisición de UPS y baterías  para el CPD y edificio de Guaguas Municipales </t>
  </si>
  <si>
    <t>CM 26/2021</t>
  </si>
  <si>
    <t>Ampliación del circuito CCTV en las escaleras de las dependencias de Guaguas Municipales</t>
  </si>
  <si>
    <t>RELACIÓN DE CONTRATOS MENORES GMSA 2º TRIMESTRE 2021</t>
  </si>
  <si>
    <t>CM 27/2021</t>
  </si>
  <si>
    <t>GEMED Soluciones, S.L</t>
  </si>
  <si>
    <t>Consultoría y asesoramiento sobre el nivel de seguridad de la información de Guaguas Municipales, S.A.</t>
  </si>
  <si>
    <t>CM 28/2021</t>
  </si>
  <si>
    <t>A50188762</t>
  </si>
  <si>
    <t>Centro Zaragoza INST.Investigación Vehículos, S.A.</t>
  </si>
  <si>
    <t>Curso Superior de Perito de Seguros de Automóviles</t>
  </si>
  <si>
    <t>CM 29/2021</t>
  </si>
  <si>
    <t>42795995X</t>
  </si>
  <si>
    <t>María Teresa Alarcón Prieto</t>
  </si>
  <si>
    <t>Servicio de consultoría para la selección interna de Técnico de Prevención de RRLL</t>
  </si>
  <si>
    <t>CM 30/2021</t>
  </si>
  <si>
    <t>F35701176</t>
  </si>
  <si>
    <t>JCD Maquinaria Sociedad Cooperativa</t>
  </si>
  <si>
    <t>Reparación y mantenimiento de la plataforma elevadora del taller</t>
  </si>
  <si>
    <t>CM 31/2021</t>
  </si>
  <si>
    <t>B38871133</t>
  </si>
  <si>
    <t>Servicio de consultoría para la selección  de Técnico de Control Interno</t>
  </si>
  <si>
    <t>CM 32/2021</t>
  </si>
  <si>
    <t>B41701970</t>
  </si>
  <si>
    <t>Montero Aramburu, S.L.P.</t>
  </si>
  <si>
    <t>Elaboración de informe jurídico</t>
  </si>
  <si>
    <t>CM 33/2021</t>
  </si>
  <si>
    <t>Radio Popular, S.A</t>
  </si>
  <si>
    <t>Programa de radio a nivel regional de la cadena COPE para la promoción de las nuevas guaguas híbridas</t>
  </si>
  <si>
    <t>CM 34/2021</t>
  </si>
  <si>
    <t>Adquisición de depósitos de agua para las terminales de Guaguas Municipales, S.A.</t>
  </si>
  <si>
    <t>CM 35/2021</t>
  </si>
  <si>
    <t>Publicidad institucional.</t>
  </si>
  <si>
    <t>CM 36/2021</t>
  </si>
  <si>
    <t>Instalación de sensores de proximidad de vehículos en el edificio de Guaguas Municipales, S.A.</t>
  </si>
  <si>
    <t>CM 37/2021</t>
  </si>
  <si>
    <t>Obra de reacondicionamiento de espacio común en la terminal del Teatro.</t>
  </si>
  <si>
    <t>CM 38/2021</t>
  </si>
  <si>
    <t>Manufacturas JBA,, S.L.</t>
  </si>
  <si>
    <t>Suministro de fundas de plástico</t>
  </si>
  <si>
    <t>CM 39/2021</t>
  </si>
  <si>
    <t>Mejora en la iluminación de los puestos de trabajo de las oficinas</t>
  </si>
  <si>
    <t>CM 40/2021</t>
  </si>
  <si>
    <t>Mejora de la iluminación en la zona de talleres</t>
  </si>
  <si>
    <t>CM 41/2021</t>
  </si>
  <si>
    <t>Grupo Promedios TransEurope</t>
  </si>
  <si>
    <t>Rotulación específica de guaguas híbridas</t>
  </si>
  <si>
    <t>CM 42/2021</t>
  </si>
  <si>
    <t>Surdiesel Quality Systems, S.L.</t>
  </si>
  <si>
    <t>Curso de formación a empleados de Guaguas Municipales.</t>
  </si>
  <si>
    <t>CM 43/2021</t>
  </si>
  <si>
    <t>AKROCARD 2000 S.L.</t>
  </si>
  <si>
    <t>Suministro de carnets de empleados y especiales</t>
  </si>
  <si>
    <t>CM 44/2021</t>
  </si>
  <si>
    <t>W.R. Berkley Europe AG</t>
  </si>
  <si>
    <t>Póliza de responsabilidad civil administradores y directivos</t>
  </si>
  <si>
    <t>CM 45/2021</t>
  </si>
  <si>
    <t>Rodaje spot sostenibilidad</t>
  </si>
  <si>
    <t>CM 46/2021</t>
  </si>
  <si>
    <t>B35071380</t>
  </si>
  <si>
    <t>Luján Auditores, S.L.</t>
  </si>
  <si>
    <t>Servicio de auditoría estado financiero proyecto europeo Civitas Destinations.</t>
  </si>
  <si>
    <t>CM 47/2021</t>
  </si>
  <si>
    <t>42832907F</t>
  </si>
  <si>
    <t>Fernando Ruiz Egea</t>
  </si>
  <si>
    <t>Suministro de réplicas de la medalla de oro de la ciudad</t>
  </si>
  <si>
    <t>CM 48/2021</t>
  </si>
  <si>
    <t>B90373788</t>
  </si>
  <si>
    <t>Gestión Técnica y Licitaciones, S.L.</t>
  </si>
  <si>
    <t>Confección de memoria económica. Servicio de limpieza y mantenimiento de paradas.</t>
  </si>
  <si>
    <t>CM 49/2021</t>
  </si>
  <si>
    <t>42873592M</t>
  </si>
  <si>
    <t>Ángel Cabrera Sánchez</t>
  </si>
  <si>
    <t>Reparación de dos juegos de columnas elevadoras del taller</t>
  </si>
  <si>
    <t>CM 50/2021</t>
  </si>
  <si>
    <t>Servicio de auditoría Certificado Global Safe Site</t>
  </si>
  <si>
    <t>CM 51/2021</t>
  </si>
  <si>
    <t>Plan de medios de la campaña de sostenibilidad</t>
  </si>
  <si>
    <t>CM 52/2021</t>
  </si>
  <si>
    <t>B52542446</t>
  </si>
  <si>
    <t>TRIDIVITE; S.L.</t>
  </si>
  <si>
    <t>Pintado de las carcasas delanteras de las canceladoras EMV en RAL 1003 amarillo.</t>
  </si>
  <si>
    <t>CM 53/2021</t>
  </si>
  <si>
    <t>Publicación campaña Sostenibilidad en especial ODS Junio en La Provincia</t>
  </si>
  <si>
    <t>RELACIÓN DE CONTRATOS MENORES GMSA 3º TRIMESTRE 2021</t>
  </si>
  <si>
    <t>CM 54/2021</t>
  </si>
  <si>
    <t>B35369818</t>
  </si>
  <si>
    <t>Grupo VBA, S.L.</t>
  </si>
  <si>
    <t>Asesoramiento, gestión y redacción de propuesta de convenio a suscribir entre la AGE y GMSA</t>
  </si>
  <si>
    <t>CM 55/2021</t>
  </si>
  <si>
    <t>Estudio y confección de reclamación patrimonial</t>
  </si>
  <si>
    <t>CM 56/2021</t>
  </si>
  <si>
    <t>Entrevista one to one con Canarias 7</t>
  </si>
  <si>
    <t>CM 57/2021</t>
  </si>
  <si>
    <t>B38696118</t>
  </si>
  <si>
    <t>Emplea Outsourcing, S.L.</t>
  </si>
  <si>
    <t>Servicio de consultoría de apoyo entrevista personales selección de bolsa de empleo de conductores perceptores</t>
  </si>
  <si>
    <t>CM 58/2021</t>
  </si>
  <si>
    <t>G60667813</t>
  </si>
  <si>
    <t>Fundació per a la Universitat Oberta de Catalunya</t>
  </si>
  <si>
    <t>Cursos de formación a empleados de Guaguas Municipales, S.A.</t>
  </si>
  <si>
    <t>CM 59/2021</t>
  </si>
  <si>
    <t>A79122305</t>
  </si>
  <si>
    <t>Universidad Europea de Madrid, S.A.U.</t>
  </si>
  <si>
    <t>CM 60/2021</t>
  </si>
  <si>
    <t>Adquisición de gorras para el personal de taller</t>
  </si>
  <si>
    <t>CM 61/2021</t>
  </si>
  <si>
    <t>Asesoramiento jurídico y económico-financiero con relación al contrato suscrito entre el Banco Europeo de Inversiones y Guaguas Municipales, S.A.</t>
  </si>
  <si>
    <t>CM 62/2021</t>
  </si>
  <si>
    <t>42824681S</t>
  </si>
  <si>
    <t>Ignacio David González Oramas</t>
  </si>
  <si>
    <t>Servicio de fotografías corporativas para el calendario de empresa 2022</t>
  </si>
  <si>
    <t>CM 63/2021</t>
  </si>
  <si>
    <t>Servicio de comercialización y promoción del Club de fidelización Guaway</t>
  </si>
  <si>
    <t>CM 64/2021</t>
  </si>
  <si>
    <t>B76259555</t>
  </si>
  <si>
    <t>ISR Canarias, S.L.</t>
  </si>
  <si>
    <t>Confección de memoria económica para la licitación del contrato del Servicio de Vigilancia y Seguridad de Guaguas Municipales, S.A.</t>
  </si>
  <si>
    <t>CM 65/2021</t>
  </si>
  <si>
    <t xml:space="preserve">B87114187 </t>
  </si>
  <si>
    <t xml:space="preserve">UBT Compliance Services, S.L. </t>
  </si>
  <si>
    <t>Herramienta de gestión de riesgos para la supervisión y seguimiento del modelo de prevención de riesgos penales de Guaguas Municipales, S.A.</t>
  </si>
  <si>
    <t>CM 66/2021</t>
  </si>
  <si>
    <t>78516658V</t>
  </si>
  <si>
    <t>Miguel Ángel Mena González</t>
  </si>
  <si>
    <t>Maquetación del Plan Estratégico 2021- 2024. Versión final y resumen ejecutivo</t>
  </si>
  <si>
    <t>CM 67/2021</t>
  </si>
  <si>
    <t>GEMED SOLUCIONES, S.L</t>
  </si>
  <si>
    <t>Servicio de plataforma de entrenamiento y concienciación a empleados de Guaguas Municipales, S.A.</t>
  </si>
  <si>
    <t>CM 68/2021</t>
  </si>
  <si>
    <t>Martisur, S.L.</t>
  </si>
  <si>
    <t>Instalación de tres paneles de información en tiempo real</t>
  </si>
  <si>
    <t>CM 69/2021</t>
  </si>
  <si>
    <t>Suministro e instalación de barrera de acceso de vehiculos y sistema de alimentación ininterrumpida 
en las dependencias de Guaguas Municipales, S.A.</t>
  </si>
  <si>
    <t>CM 70/2021</t>
  </si>
  <si>
    <t>Instalación de equipamiento informático para las comunicaciones en veinte vehículos de Guaguas Municipales, S.A.</t>
  </si>
  <si>
    <t>CM 71/2021</t>
  </si>
  <si>
    <t>Servicio de consultoría para la convocatoria de selección por promoción interna de tres técnicos</t>
  </si>
  <si>
    <t>CM 72/2021</t>
  </si>
  <si>
    <t>Instalación de routers embarcados  en vehículos de Guaguas Municipales, S.A.</t>
  </si>
  <si>
    <t>CM 73/2021</t>
  </si>
  <si>
    <t>B38453577</t>
  </si>
  <si>
    <t>Revista Integración S.L.</t>
  </si>
  <si>
    <t>Publicación en revista sectorial de integración y discapacidad de Canarias</t>
  </si>
  <si>
    <t>CM 74/2021</t>
  </si>
  <si>
    <t>B76287218</t>
  </si>
  <si>
    <t>Crónicas de Gran Canaria</t>
  </si>
  <si>
    <t>Publicación regional - Entrevista al director general</t>
  </si>
  <si>
    <t>CM 75/2021</t>
  </si>
  <si>
    <t>B76238492</t>
  </si>
  <si>
    <t>Productora Audiovisual UD Las Palmas S.L.</t>
  </si>
  <si>
    <t>Programa en directo en la productora UD Las Palmas y publicidad en plataforma digital</t>
  </si>
  <si>
    <t>CM 76/2021</t>
  </si>
  <si>
    <t>B76770007</t>
  </si>
  <si>
    <t>INN TV- Broker Software Online S.L.</t>
  </si>
  <si>
    <t>Coproducción de documental para televisión</t>
  </si>
  <si>
    <t>CM 77/2021</t>
  </si>
  <si>
    <t>G35388438</t>
  </si>
  <si>
    <t>Asociación de Empresarios de la Zona Comercial MESA Y LOPEZ</t>
  </si>
  <si>
    <t>Patrocinio concurso de pintura Asociación de Empresarios Mesa y López</t>
  </si>
  <si>
    <t>CM 78/2021</t>
  </si>
  <si>
    <t xml:space="preserve">78505753Z </t>
  </si>
  <si>
    <t xml:space="preserve">Águeda Betancor Brito </t>
  </si>
  <si>
    <t>Dirección y producción del certamen Mueve tu talento</t>
  </si>
  <si>
    <t>CM 79/2021</t>
  </si>
  <si>
    <t xml:space="preserve">B28016970 </t>
  </si>
  <si>
    <t xml:space="preserve">Sociedad Española de Radiodifusión, S.L.U. </t>
  </si>
  <si>
    <t>Promoción del transporte público y programa en directo durante la Semana Europea de la Movilidad</t>
  </si>
  <si>
    <t>CM 80/2021</t>
  </si>
  <si>
    <t>45362834A</t>
  </si>
  <si>
    <t>Raquel Suárez Álvarez</t>
  </si>
  <si>
    <t>Dirección de la exposición "Escrito en Las Palmas". Semana Europea de la Movilidad</t>
  </si>
  <si>
    <t>CM 81/2021</t>
  </si>
  <si>
    <t xml:space="preserve">44302815P </t>
  </si>
  <si>
    <t xml:space="preserve">Ricardo Martín Suárez </t>
  </si>
  <si>
    <t>Proyecto de tratamiento, destrucción y/o digitalización del archivo central de Guaguas Municipales, S.A</t>
  </si>
  <si>
    <t>CM 82/2021</t>
  </si>
  <si>
    <t>54060841P</t>
  </si>
  <si>
    <t>Cristian Rodríguez Alonso</t>
  </si>
  <si>
    <t xml:space="preserve"> Servicio de asistencia técnica relativa a la parametrización en la Plataforma de Contratación del Sector Público</t>
  </si>
  <si>
    <t>RELACIÓN DE CONTRATOS MENORES GMSA 4º TRIMESTRE 2021</t>
  </si>
  <si>
    <t>CM 83/2021</t>
  </si>
  <si>
    <t>Sesión formativa a empleados de Guaguas Municipales, S.A.</t>
  </si>
  <si>
    <t>CM 84/2021</t>
  </si>
  <si>
    <t>Maquinaria Ventura S.L.</t>
  </si>
  <si>
    <t>Adquisición de un módulo de lavado industrial de vehículos para las instalaciones de Guaguas Municipales, S.A. </t>
  </si>
  <si>
    <t>CM 85/2021</t>
  </si>
  <si>
    <t>Jorge Rodríguez Álamo</t>
  </si>
  <si>
    <t>Dirección, producción y plan de medios de la Campaña de Salud contemplada en el plan de comunicación del año 2021</t>
  </si>
  <si>
    <t>CM 86/2021</t>
  </si>
  <si>
    <t>43776525G</t>
  </si>
  <si>
    <t>Gabino Padrón Morales</t>
  </si>
  <si>
    <t>Consultoría del área de Informática y TIC de Guaguas Municipales, S.A.</t>
  </si>
  <si>
    <t>CM 87/2021</t>
  </si>
  <si>
    <t>Sustitución de cepillos del tren de lavado</t>
  </si>
  <si>
    <t>CM 88/2021</t>
  </si>
  <si>
    <t>Servicios de asistencia económica y jurídica y asesoramiento especializado en materia de contratación pública</t>
  </si>
  <si>
    <t>CM 89/2021</t>
  </si>
  <si>
    <t>Sustitución por avería de la caldera de agua caliente sanitaria de las instalaciones de Guaguas Municipales, S.A.</t>
  </si>
  <si>
    <t>CM 90/2021</t>
  </si>
  <si>
    <t>44703673E</t>
  </si>
  <si>
    <t>Sergio Sánchez Rodríguez</t>
  </si>
  <si>
    <t>Colaboración con evento Climathon 2021</t>
  </si>
  <si>
    <t>CM 91/2021</t>
  </si>
  <si>
    <t>B35738533</t>
  </si>
  <si>
    <t>Atital 2000, S.L.</t>
  </si>
  <si>
    <t>Delineación de la arquitectura e instalaciones de la sede central (Arequipa)</t>
  </si>
  <si>
    <t>CM 92/2021</t>
  </si>
  <si>
    <t>Calmell, S.A</t>
  </si>
  <si>
    <t>Adquisición de 25.000 bono 2 viajes sin contacto</t>
  </si>
  <si>
    <t>CM 93/2021</t>
  </si>
  <si>
    <t>Independización de línea de antena de informática</t>
  </si>
  <si>
    <t>CM 94/2021</t>
  </si>
  <si>
    <t>B81266520</t>
  </si>
  <si>
    <t>Grupo de Estudios y Alternativas 21, S.L.</t>
  </si>
  <si>
    <t>Asistencia técnica para la redacción del proyecto Innobus Tur</t>
  </si>
  <si>
    <t>CM 95/2021</t>
  </si>
  <si>
    <t>Instalación cuadro conmutación en las dependencias de Guaguas Municipales, S.A.</t>
  </si>
  <si>
    <t>CM 96/2021</t>
  </si>
  <si>
    <t>Elaboración del Informe de Sostenibilidad 2021- 2024</t>
  </si>
  <si>
    <t>CM 97/2021</t>
  </si>
  <si>
    <t>Sustitución de lecho anódico de la protección catódica de los depósitos de combustible</t>
  </si>
  <si>
    <t>CM 98/2021</t>
  </si>
  <si>
    <t>B65799256</t>
  </si>
  <si>
    <t>Certificación y Custodia de Evidencias Electrónicas, S.L.</t>
  </si>
  <si>
    <t>Servicio de redacción de protocolo de conservación y destrucción de documentos</t>
  </si>
  <si>
    <t>CM 99/2021</t>
  </si>
  <si>
    <t>Octavia Producciones, S.L.</t>
  </si>
  <si>
    <t>Adecuación de la señalética e información de la oficina de Ciudad Alta </t>
  </si>
  <si>
    <t>CM 100/2021</t>
  </si>
  <si>
    <t>El Conejo Blanco S.L.</t>
  </si>
  <si>
    <t>Realización de talleres Happy Market Triana</t>
  </si>
  <si>
    <t>CM 101/2021</t>
  </si>
  <si>
    <t>Refuerzo de la vigilancia de las instalaciones de la sede central de Guaguas Municipales, S.A.</t>
  </si>
  <si>
    <t>ANULADO</t>
  </si>
  <si>
    <t>CM 102/2021</t>
  </si>
  <si>
    <t>Producción de campaña de navidad y vídeo de felicitación corporativo para el año 2021 de Guaguas Municipales, S.A.</t>
  </si>
  <si>
    <t>CM 103/2021</t>
  </si>
  <si>
    <t>B46356481</t>
  </si>
  <si>
    <t>Andersen Tax &amp; Legal Iberia, S.L.P.</t>
  </si>
  <si>
    <t>Redacción de informe jurídico sobre subvención</t>
  </si>
  <si>
    <t>CM 104/2021</t>
  </si>
  <si>
    <t>Kubo Publicidad y Servicio Web, S.L.N.E.</t>
  </si>
  <si>
    <t>Adecuación página web Guaguas Municipales, S.A. para campañas de diciembre</t>
  </si>
  <si>
    <t>CM 105/2021</t>
  </si>
  <si>
    <t>Desarrollo informático del sistema Openbravo</t>
  </si>
  <si>
    <t>CM 106/2021</t>
  </si>
  <si>
    <t>Instituto SR Canarias, S.L.</t>
  </si>
  <si>
    <t>Asesoramiento en materia de redacción, revisión y valoración de licitación de contrato</t>
  </si>
  <si>
    <t>CM 107/2021</t>
  </si>
  <si>
    <t>Publicación en prensa local de los horarios especiales de Guaguas Municipales para los días 24 y 31 de diciembre</t>
  </si>
  <si>
    <t>CM108/2021</t>
  </si>
  <si>
    <t>Publicación en prensa de los horarios especiales para los días 24 y 31 de diciembre de 2021</t>
  </si>
  <si>
    <t>CM 109/201</t>
  </si>
  <si>
    <t>Crónicas de Canarias, S.L.</t>
  </si>
  <si>
    <t>Publicación en revista de los horarios especiales para los días 24 y 31 de diciembre del año 2021</t>
  </si>
  <si>
    <t>CM 110/201</t>
  </si>
  <si>
    <t>Servicio de asistencia para la confección de expedientes de Contratación Pública derivados de los Fondos Next Generation</t>
  </si>
  <si>
    <t>CM 111/2021</t>
  </si>
  <si>
    <t>Soluciones Avanzadas en Informática Aplicada (SAVIA, S.L)</t>
  </si>
  <si>
    <t>Servicio de soporte de mantenimiento del programa de nóminas</t>
  </si>
  <si>
    <t>CM 112/2021</t>
  </si>
  <si>
    <t>78494171R</t>
  </si>
  <si>
    <t>María Lorena Blanco Brito</t>
  </si>
  <si>
    <t>Estrategia y diseño para la presentación pública de los proyectos subvencionados por los Fondos Next Generation  de Guaguas Municipales, S.A.</t>
  </si>
  <si>
    <t>RELACIÓN DE CONTRATOS MENORES GMSA 1º TRIMESTRE 2022</t>
  </si>
  <si>
    <t>CM 01/2022</t>
  </si>
  <si>
    <t>Elaboración y redacción del informe de sostenibilidad de la empresa del año 2021</t>
  </si>
  <si>
    <t>Servicio</t>
  </si>
  <si>
    <t>CM 02/2022</t>
  </si>
  <si>
    <t>B35926278</t>
  </si>
  <si>
    <t>Agustín Juárez Navarro y Asociados Ingenieros, S.L.P.</t>
  </si>
  <si>
    <t>Redacción de proyecto de instalación eléctrica para recarga de guaguas en la Estación de Hoya de la Plata</t>
  </si>
  <si>
    <t>CM 03/2022</t>
  </si>
  <si>
    <t>B61156816</t>
  </si>
  <si>
    <t>Cinesi S.L.U.</t>
  </si>
  <si>
    <t>Asistencia técnica y consultoría para el nuevo diseño de la red de líneas de Guaguas Municipales, S.A.</t>
  </si>
  <si>
    <t>CM 04/2022</t>
  </si>
  <si>
    <t>B08306953</t>
  </si>
  <si>
    <t>Industrias Francisco Botella, S.L.</t>
  </si>
  <si>
    <t>Suministro de Bono 2 Intermodal</t>
  </si>
  <si>
    <t>Suministro</t>
  </si>
  <si>
    <t>CM 05/2022</t>
  </si>
  <si>
    <t>B87114187</t>
  </si>
  <si>
    <t>UBT Compliance Services, S.L.</t>
  </si>
  <si>
    <t>Servicios de Compliance e implementación de un plan de medidas antifraude y de lucha contra el conflicto de intereses 
en Guaguas Municipales, S.A.</t>
  </si>
  <si>
    <t>CM 06/2022</t>
  </si>
  <si>
    <t>Inserción publicitaria de la campaña "Apoya lo canario"</t>
  </si>
  <si>
    <t>CM 07/2022</t>
  </si>
  <si>
    <t>Inserción publicitaria de la campaña Guaguacetamol en revista regional</t>
  </si>
  <si>
    <t>CM 08/2022</t>
  </si>
  <si>
    <t>Campaña corporativa para visibilizar y ejemplificar a las usuarias de Guaguas Municipales, S.A. en el Día de la Mujer 2022</t>
  </si>
  <si>
    <t>CM 09/2022</t>
  </si>
  <si>
    <t>Redacción de un recurso de reposición contra la decisión adoptada por la AUTGC en relación con la subvención  a recibir 
por Guaguas Municipales, S.A. para compensar la caída de ingresos derivada del Covid-19 (RD 407/2021)</t>
  </si>
  <si>
    <t>CM 10/2022</t>
  </si>
  <si>
    <t>A81962201</t>
  </si>
  <si>
    <t>Editorial Aranzadi, S.A.U.</t>
  </si>
  <si>
    <t>Base de datos jurídica (para consulta de doctrina, jurisprudencia, etc.) que sirva de soporte al departamento de Servicios Jurídicos de Guaguas Municipales, S.A. en el desarrollo de sus funciones</t>
  </si>
  <si>
    <t>CM 11/2022</t>
  </si>
  <si>
    <t>Aguilar y Losada, S.L.P</t>
  </si>
  <si>
    <t>Servicio de consultoría para la negociación e implantación del segundo plan igualdad de Guaguas Municipales, S.A. 
conforme al RD. 901/2020 y al RD 902/2020</t>
  </si>
  <si>
    <t>CM 12/2022</t>
  </si>
  <si>
    <t>78480683Z</t>
  </si>
  <si>
    <t>Juan Aarón Santana Corujo</t>
  </si>
  <si>
    <t>Redacción del proyecto de instalación de la ampliación de las plantas fotovoltaicas de Guaguas Municipales en la sede de Arequipa y en las terminales de Manuel Becerra, Guiniguada y Hoya de la Plata, incluida la dirección de obra y posterior legalización.</t>
  </si>
  <si>
    <t>CM 13/2022</t>
  </si>
  <si>
    <t>Proyecto y dirección de obra de adaptación de la instalación eléctrica de la sede de Guaguas Municipales, S.A.</t>
  </si>
  <si>
    <t>CM 14/2022</t>
  </si>
  <si>
    <t>Publicación de la campaña corporativa del 8M en la edición Especial Día Internacional de la Mujer del periódico Canarias 7</t>
  </si>
  <si>
    <t>CM 15/2022</t>
  </si>
  <si>
    <t>B35978006</t>
  </si>
  <si>
    <t>Distec Modular, S.L.</t>
  </si>
  <si>
    <t>Suministro de mobiliario de diseño específico para la nueva oficina Comercial de Santa Catalina</t>
  </si>
  <si>
    <t>CM 16/2022</t>
  </si>
  <si>
    <t>Suministro de pantallas de información y tótem para la oficina comercial de Guaguas Municipales, S.A. del parque de Santa Catalina</t>
  </si>
  <si>
    <t>CM 17/2022</t>
  </si>
  <si>
    <t>A41050113</t>
  </si>
  <si>
    <t>Iturri, S.A.</t>
  </si>
  <si>
    <t>Suministro de calzado de seguridad para el personal de taller de Guaguas Municipales, S.A.</t>
  </si>
  <si>
    <t>CM 18/2022</t>
  </si>
  <si>
    <t>Soluciones Avanzadas en Informática Aplicada, S.L.</t>
  </si>
  <si>
    <t>Servicios de asistencia técnica para la regularización de la bolsa de vacaciones y la paga de marzo de Guaguas Municipales, S.A.</t>
  </si>
  <si>
    <t>CM 19/2022</t>
  </si>
  <si>
    <t>Diseño y animación de las normas de uso corporativas (incluye nueva normativa de mascotas y patinetas)</t>
  </si>
  <si>
    <t>CM 20/2022</t>
  </si>
  <si>
    <t>W0072130H</t>
  </si>
  <si>
    <t>Zurich Insurance PLC, Sucursal en España</t>
  </si>
  <si>
    <t>Póliza de Responsabilidad Civil para la ejecución del paso subterráneo del parque de Santa Catalina</t>
  </si>
  <si>
    <t>CM 21/2022</t>
  </si>
  <si>
    <t>Nexo Canarias, S.L.</t>
  </si>
  <si>
    <t>Servicio de consultoría para la selección de Gestor de Mantenimiento e Infraestructuras</t>
  </si>
  <si>
    <t>CM 22/2022</t>
  </si>
  <si>
    <t>B38744231</t>
  </si>
  <si>
    <t>Dream Team Executive Search, S.L.</t>
  </si>
  <si>
    <t>Servicio de consultoría para la selección de un Analista de Negocio</t>
  </si>
  <si>
    <t>CM 23/2022</t>
  </si>
  <si>
    <t>Promociones Saperoco, S.L.</t>
  </si>
  <si>
    <t>Suministro de merchandising específico para la oficina comercial del parque de Santa Catalina</t>
  </si>
  <si>
    <t>CM 24/2022</t>
  </si>
  <si>
    <t>Curso de formación a empleados de Guaguas Municipales, S.A.</t>
  </si>
  <si>
    <t>CM 25/2022</t>
  </si>
  <si>
    <t>Servicio de consultoría para el diagnóstico de los canales de comunicación interna de Guaguas Municipales, S.A. </t>
  </si>
  <si>
    <t>CM 26/2022</t>
  </si>
  <si>
    <t>46130234P</t>
  </si>
  <si>
    <t>Tomás Pérez Amat</t>
  </si>
  <si>
    <t>Creación de imágenes renderizadas para el proyecto de señalética del tramo 7. Mesa y López perteneciente al proyecto MetroGuagua</t>
  </si>
  <si>
    <t>CM 27/2022</t>
  </si>
  <si>
    <t>Suministro de mascarillas higiénicas reutilizables para el personal de Guaguas Municipales, S.A.</t>
  </si>
  <si>
    <t>CM 28/2022</t>
  </si>
  <si>
    <t>Auditoría de seguimiento del Sistema Integrado de Gestión de Guaguas Municipales, S.A.</t>
  </si>
  <si>
    <t>CM 29/2022</t>
  </si>
  <si>
    <t>A80903180</t>
  </si>
  <si>
    <t>Adeco TT</t>
  </si>
  <si>
    <t>Servicio de consultoría para la selección de un técnico de apoyo a la Dirección General</t>
  </si>
  <si>
    <t>CM 30/2022</t>
  </si>
  <si>
    <t>Servicio de asistencia técnica para las mejoras de la red de líneas 2022 de Guaguas Municipales, S.A. y definición de los puntos de intercambio</t>
  </si>
  <si>
    <t>CM 31/2022</t>
  </si>
  <si>
    <t>Sevicio de dirección, producción y adaptación de formatos requeridos de la campaña de conectividad de Guaguas Municipales, S. A. </t>
  </si>
  <si>
    <t>CM 32/2022</t>
  </si>
  <si>
    <t>G80065279</t>
  </si>
  <si>
    <t>Fundación de la Universidad Autónoma de Madrid</t>
  </si>
  <si>
    <t>Servicio de asistencia técnica y jurídica especializada para la realización de un informe sobre la composición de los órganos societarios de Guaguas Municipales, S.A.</t>
  </si>
  <si>
    <t>CM 33/2022</t>
  </si>
  <si>
    <t>Contratación de servicios de asesoramiento jurídico para la confección de pliegos tipo de cláusulas administrativas particulares para la contratación de suministros y servicios, mediante PA y PAS de la LCSP y PA del RD Ley 3/2020</t>
  </si>
  <si>
    <t>CM 34/2022</t>
  </si>
  <si>
    <t>Realización de sketch comercial</t>
  </si>
  <si>
    <t>CM 35/2022</t>
  </si>
  <si>
    <t>B66241472</t>
  </si>
  <si>
    <t>Solutia Global Health Solutions, S.L.</t>
  </si>
  <si>
    <t>Servicio de consultoría para el diagnóstico y gestión de las ausencias del personal de Guaguas Municipales, S.A.</t>
  </si>
  <si>
    <t>CM 36/2022</t>
  </si>
  <si>
    <t>42879303N</t>
  </si>
  <si>
    <t>Silvia Ponce Díaz-Reixa</t>
  </si>
  <si>
    <t>Diseño gráfico y desarrollo creativo Exposición Santa Catalina- MetroGuagua</t>
  </si>
  <si>
    <t>CM 37/2022</t>
  </si>
  <si>
    <t>Convocatoria y difusión de la Jornada "Hablemos de movilidad segura y sostenible"</t>
  </si>
  <si>
    <t>TIPO</t>
  </si>
  <si>
    <t>RELACIÓN DE CONTRATOS MENORES GMSA 2º TRIMESTRE 2022</t>
  </si>
  <si>
    <t>CM 38/2022</t>
  </si>
  <si>
    <t>Mejora de la instalación de los surtidores de combustible de las instalaciones de Guaguas Municipales, S.A. </t>
  </si>
  <si>
    <t>CM 39/2022</t>
  </si>
  <si>
    <t>A35206846</t>
  </si>
  <si>
    <t>Gratec, S.A.</t>
  </si>
  <si>
    <t>Mejoras en la instalación de las columnas elevadoras de las calles número 3 y 9 del taller de Guaguas Municipales, S.A. </t>
  </si>
  <si>
    <t>CM 40/2022</t>
  </si>
  <si>
    <t>Diseño gráfico y de materiales para la Jornada de MetroGuagua " Hablemos de movilidad segura y sostenible"</t>
  </si>
  <si>
    <t>CM 41/2022</t>
  </si>
  <si>
    <t>Servicio de soporte y mantenimiento del hardware y software de gestión de presencia de Guaguas Municipales, S.A.</t>
  </si>
  <si>
    <t>CM 42/2022</t>
  </si>
  <si>
    <t>B76245018</t>
  </si>
  <si>
    <t>Opagen Comunication S.L.</t>
  </si>
  <si>
    <t>Plan de medios televisión campaña publicitaria "Estar conectar" de Guaguas Municipales, S.A. </t>
  </si>
  <si>
    <t>CM 43/2022</t>
  </si>
  <si>
    <t>B07548696</t>
  </si>
  <si>
    <t>Barceló Arrendamientos Hoteleros, S.L.</t>
  </si>
  <si>
    <t>Alquiler de salón para la celebración de la Jornada Movilidad segura y sostenible y servicio de coffee break</t>
  </si>
  <si>
    <t>CM 44/2022</t>
  </si>
  <si>
    <t>43647069S</t>
  </si>
  <si>
    <t>Jesús María Martínez Santana</t>
  </si>
  <si>
    <t>Representación y defensa jurídica de Guaguas Municipales, S.A. en el procedimiento de Diligencias Previas 3661/2021</t>
  </si>
  <si>
    <t>CM 45/2022</t>
  </si>
  <si>
    <t>B76087626</t>
  </si>
  <si>
    <t>Playsound Canarias, S.L.</t>
  </si>
  <si>
    <t xml:space="preserve">Equipo audiovisual para realización de la jornada "Movilidad Segura y Sostenible" de Guaguas Municipales, S.A. </t>
  </si>
  <si>
    <t>CM 46/2022</t>
  </si>
  <si>
    <t>Coordinación y realización de streaming, cobertura fotográfica y producción de vídeos para la Jornada "Hablemos de 
Movilidad Segura y Sostenible de Guaguas Municipales, S.A." </t>
  </si>
  <si>
    <t>CM 47/2022</t>
  </si>
  <si>
    <t>Plan de medios digital y radio para la campaña "Para Pagar"- Inteligencia Azul</t>
  </si>
  <si>
    <t>CM 48/2022</t>
  </si>
  <si>
    <t>B35803477</t>
  </si>
  <si>
    <t>Sociopolis Desarrollo de Proyectos, S.L.</t>
  </si>
  <si>
    <t>Consultoría para diagnóstico e implementación de metodologías ágiles de trabajo en Guaguas Municipales, S.A.</t>
  </si>
  <si>
    <t>CM 49/2022</t>
  </si>
  <si>
    <t>B81709081</t>
  </si>
  <si>
    <t>J&amp;A Garrigues, S.L.P.</t>
  </si>
  <si>
    <t>Representación y defensa jurídica de los intereses de Guaguas Municipales, S.A. ante procedimiento en la 
Audiencia Provincial de Las Palmas.</t>
  </si>
  <si>
    <t>CM 50/2022</t>
  </si>
  <si>
    <t>B76037324</t>
  </si>
  <si>
    <t>B&amp;M Estudio y Diseño de Proyectos de Ingeniería, SLP</t>
  </si>
  <si>
    <t>Proyecto de diseño y posterior ejecución de la actualización de la instalación eléctrica en la nueva oficina comercial de Guaguas Municipales en Parque Santa Catalina.</t>
  </si>
  <si>
    <t>CM 51/2022</t>
  </si>
  <si>
    <t>Radio Popular, S.A.</t>
  </si>
  <si>
    <t>Programa regional en directo para informar de los proyectos tecnológicos de Guaguas Municipales, S.A.</t>
  </si>
  <si>
    <t>CM 52/2022</t>
  </si>
  <si>
    <t>Publicación en de Guaguas Municipales, S.A en prensa local con motivo del Día de Canarias.</t>
  </si>
  <si>
    <t>CM 53/2022</t>
  </si>
  <si>
    <t>Adquisición de tarjetas personalizadas para los diferentes títulos de Guaguas Municipales, S.A.</t>
  </si>
  <si>
    <t>CM 54/2022</t>
  </si>
  <si>
    <r>
      <t>B35988591</t>
    </r>
    <r>
      <rPr>
        <sz val="8"/>
        <color rgb="FFFF0000"/>
        <rFont val="Helvetica"/>
        <family val="2"/>
      </rPr>
      <t xml:space="preserve"> </t>
    </r>
  </si>
  <si>
    <t xml:space="preserve">Silk Value Management S.L </t>
  </si>
  <si>
    <t>Diseño, montaje y gestión del stand para el espacio LPGC Mueve de la Feria Motown 2022</t>
  </si>
  <si>
    <t>CM 56/2022</t>
  </si>
  <si>
    <t>W.R. Berkley Europe AG.</t>
  </si>
  <si>
    <t>Póliza de responsabilidad civil de administradores y directivos de Guaguas Municipales, S.A.</t>
  </si>
  <si>
    <t>CM 57/2022</t>
  </si>
  <si>
    <t>CM 58/2022</t>
  </si>
  <si>
    <t xml:space="preserve">A91614263 </t>
  </si>
  <si>
    <t>Ingemont Tecnologías, S.A.</t>
  </si>
  <si>
    <t>Suministro e instalación de cartelería de PCI para las instalaciones de Guaguas Municipales, S.A.</t>
  </si>
  <si>
    <t>CM 59/2022</t>
  </si>
  <si>
    <t>Capross S.L</t>
  </si>
  <si>
    <t>Suministro de marcos realizados en chapa galvanizada lacada y de placas de metacrilato, para Guaguas Municipales, S.A.</t>
  </si>
  <si>
    <t>CM 60/2022</t>
  </si>
  <si>
    <t>B64470008</t>
  </si>
  <si>
    <t>CAPMAR Sistemas de Información S.L.</t>
  </si>
  <si>
    <t>Reparación de desperfectos ocasionados sobre el panel de información en tiempo real nº A0622 de la parada 400 de la red de líneas de Guaguas Municipales, S.A.</t>
  </si>
  <si>
    <t>CM 61/2022</t>
  </si>
  <si>
    <t>A91614263</t>
  </si>
  <si>
    <t>Suministro e instalación de extintores en las oficinas centrales de Guaguas Municipales, S.A.</t>
  </si>
  <si>
    <t>Mixto</t>
  </si>
  <si>
    <t>CM 62/2022</t>
  </si>
  <si>
    <t>Producción campaña interna de Guaguas Municipales, S.A. "Saca tu lado G"</t>
  </si>
  <si>
    <t xml:space="preserve">Servicio </t>
  </si>
  <si>
    <t>CM 63/2022</t>
  </si>
  <si>
    <t>Asistencia técnica a Guaguas Municipales, S.A. para realizar las tareas de reporte, gestión y seguimiento del Proyecto INNOBUS-TUR subvencionado por los Fondos Next Generation</t>
  </si>
  <si>
    <t>CM 64/2022</t>
  </si>
  <si>
    <t>42080767J</t>
  </si>
  <si>
    <t>Miguel Ángel Guisado Darias</t>
  </si>
  <si>
    <t>CM 65/2022</t>
  </si>
  <si>
    <t>B65341075</t>
  </si>
  <si>
    <t>OCA Instituto de Certificación S.L.U.</t>
  </si>
  <si>
    <t>Servicio de pre-evaluación de la adaptación a los requisitos de la norma UNE 170001-2 (Sistema de gestión de la Accesibilidad) de la infraestructura pública de Guaguas Municipales, S.A.</t>
  </si>
  <si>
    <t>CM 66/2022</t>
  </si>
  <si>
    <t>Diseño y maquetación del Informe de Sostenibilidad de Guaguas Municipales, S.A.</t>
  </si>
  <si>
    <t>CM 67/2022</t>
  </si>
  <si>
    <t>CINESI, S.L.U.</t>
  </si>
  <si>
    <t>Servicio de asistencia técnica para la implantación del sistema Navilens en la red de líneas de Guaguas Municipales, S.A.</t>
  </si>
  <si>
    <t>CM 68/2022</t>
  </si>
  <si>
    <t>Consultora para el Desarrollo Canario S.L.</t>
  </si>
  <si>
    <t>Realización y tratamiento de datos de la encuesta dirigida a los empleados de Guaguas Municipales, S.A. sobre el clima laboral para el año 2022</t>
  </si>
  <si>
    <t>CM 69/2022</t>
  </si>
  <si>
    <t>Impresión de ejemplares del Plan de Sostenibilidad de Guaguas Municipales, S.A.</t>
  </si>
  <si>
    <t>CM 70/2022</t>
  </si>
  <si>
    <t>B65910903</t>
  </si>
  <si>
    <t>Evectra Mobility Services S.L.</t>
  </si>
  <si>
    <t>Servicio de consultoría para el estudio de viabilidad técnica y económica en la electrificación de una línea con guaguas eléctricas perteneciente a la red de Guaguas Municipales, S.A.</t>
  </si>
  <si>
    <t>CM 71/2022</t>
  </si>
  <si>
    <t>Falck SCI, S.A.</t>
  </si>
  <si>
    <t>Acción formativa "Formación práctica con fuego real"- Curso EPI´s para el personal de Guaguas Municipales, S.A.</t>
  </si>
  <si>
    <t>CM 72/2022</t>
  </si>
  <si>
    <t>Creación de contenidos de interés en formato podcast para difundir en las redes sociales de Guaguas Municipales, S.A.</t>
  </si>
  <si>
    <t>CM 73/2022</t>
  </si>
  <si>
    <t>Curso de Auditoría de Compliance a empleados de Guaguas Municipales, S.A.</t>
  </si>
  <si>
    <t>CM 74/2022</t>
  </si>
  <si>
    <t xml:space="preserve">42807672A </t>
  </si>
  <si>
    <t>Juan Melo Lozano</t>
  </si>
  <si>
    <t>Contratación de servicio especializado en mediación e investigación de situaciones de acoso laboral, sexual o por razón de sexo</t>
  </si>
  <si>
    <t>CM 75/2022</t>
  </si>
  <si>
    <t>Servicio de consultoría para la selección del director/a del departamento de Coordinación, Innovación e Infraestructuras de Guaguas Municipales, S.A.</t>
  </si>
  <si>
    <t>CM 76/2022</t>
  </si>
  <si>
    <t>Publicación a color en prensa local de los planos informativos sobre la situación de las paradas provisionales de Guaguas Municipales, S.A. durante los actos del Carnaval de Las Palmas de Gran Canaria.</t>
  </si>
  <si>
    <t>CM 77/2022</t>
  </si>
  <si>
    <t>RELACIÓN DE CONTRATOS MENORES GMSA 3º TRIMESTRE 2022</t>
  </si>
  <si>
    <t>CM 78/2022</t>
  </si>
  <si>
    <t>B76147669</t>
  </si>
  <si>
    <t>Megaprint Digital Canarias, S.L. Unipersonal</t>
  </si>
  <si>
    <t>Producción y colocación de lonas y carteles de la campaña de Guaguas Municipales "Saca tu lado G"</t>
  </si>
  <si>
    <t>CM 79/2022</t>
  </si>
  <si>
    <t>CM 80/2022</t>
  </si>
  <si>
    <t>SE556450250701</t>
  </si>
  <si>
    <t xml:space="preserve"> Cendio Aktiebolag </t>
  </si>
  <si>
    <t>CM 81/2022</t>
  </si>
  <si>
    <t>Servicios de ingeniería, legalización y dirección de obra del centro de transformación necesario para la ampliación de potencia de las cocheras de Guaguas Municipales, S.A.</t>
  </si>
  <si>
    <t>CM 82/0022</t>
  </si>
  <si>
    <t>Adecco T T Empresa de Trabajo Temporal, S.A.</t>
  </si>
  <si>
    <t>Contratación de los servicios de una empresa de trabajo temporal con objeto de contratar a un oficial administrativo para el departamento de Gestión y Desarrollo de Personas por un período de 3 meses.</t>
  </si>
  <si>
    <t>CM 83/2022</t>
  </si>
  <si>
    <t>B76062280</t>
  </si>
  <si>
    <t xml:space="preserve">Europea de Gestión de Residuos, S.L. </t>
  </si>
  <si>
    <t>Limpieza y retirada de residuos de chatarra, madera y otros residuos contaminados de la sede central de Guaguas Municipales, S.A.</t>
  </si>
  <si>
    <t>CM 84/2022</t>
  </si>
  <si>
    <t xml:space="preserve"> Maquinaria Ventura S.L. </t>
  </si>
  <si>
    <t>Suministro y montaje de filtros y membranas para equipo de ósmosis de la sede central de Guaguas Municipales, S.A.</t>
  </si>
  <si>
    <t>CM 85/2022</t>
  </si>
  <si>
    <t>Maquinas Opein, S.L.U</t>
  </si>
  <si>
    <t>Alquiler de baño químico para uso provisional del personal de Guaguas Municipales, S.A. en la Avenida Pintor Felo Monzón (frente a Hipercor)</t>
  </si>
  <si>
    <t>CM 86/2022</t>
  </si>
  <si>
    <t>Asistencia letrada para la preparación y redacción de recurso potestativo de reposición</t>
  </si>
  <si>
    <t>CM 87/2022</t>
  </si>
  <si>
    <t>CM 88/2022</t>
  </si>
  <si>
    <t>Remodelación de despachos en la sede central de Guaguas Municipales, S.A.</t>
  </si>
  <si>
    <t>CM 89/2022</t>
  </si>
  <si>
    <t>B35851633</t>
  </si>
  <si>
    <t>Abanico Networks, S.L.</t>
  </si>
  <si>
    <t>Creación de una página web de movilidad como canal de comunicación oficial</t>
  </si>
  <si>
    <t>CM 90/2022</t>
  </si>
  <si>
    <t>Implementación de mejoras vinculadas a la accesibilidad y conectividad de la información básica del servicio de Guaguas Municipales, S.A. </t>
  </si>
  <si>
    <t>CM 91/2022</t>
  </si>
  <si>
    <t>Servicio de consultoría para el apoyo en la elaboración y seguimiento del Plan de Coordinación de Movilidad Sostenible de Las Palmas de Gran Canaria. </t>
  </si>
  <si>
    <t>CM 92/2022</t>
  </si>
  <si>
    <t>Señalización horizontal y vertical de dos nuevas  paradas de la red de líneas de Guaguas Municipales, S.A.</t>
  </si>
  <si>
    <t>CM 93/2022</t>
  </si>
  <si>
    <t>B35481852</t>
  </si>
  <si>
    <t>ABT Canarias, S.L.</t>
  </si>
  <si>
    <t>Sustitución de trafos de medida en alta tensión por avería de los mismos</t>
  </si>
  <si>
    <t>CM 94/2022</t>
  </si>
  <si>
    <t>CM 95/2022</t>
  </si>
  <si>
    <t>B76147511</t>
  </si>
  <si>
    <t>Servicios Integrales Seprom SLU</t>
  </si>
  <si>
    <t>Modificación de líneas de vida de la sede central de Guaguas Municipales, S.A.</t>
  </si>
  <si>
    <t>CM 96/2022</t>
  </si>
  <si>
    <t>Adecuación de las planchas de alucobond de la fachada de la sede central de Guaguas Municipales, S.A. </t>
  </si>
  <si>
    <t>CM 97/2022</t>
  </si>
  <si>
    <t>Elaboración de informe de análisis jurídico sobre las solicitudes de revisión de precios del expediente de contratación CA3/2019</t>
  </si>
  <si>
    <t>CM 98/2022</t>
  </si>
  <si>
    <t>Europea de Gestión de Residuos, S.L.</t>
  </si>
  <si>
    <t>Servicio de limpieza del separador de hidrocarburos en las instalaciones de Guaguas Municipales, S.A.</t>
  </si>
  <si>
    <t>CM 99/2022</t>
  </si>
  <si>
    <t>Ilustración y producción de paneles y camisetas para el aula didáctica situada en las oficinas centrales de Guaguas Municipales, S.A.</t>
  </si>
  <si>
    <t>CM 100/2022</t>
  </si>
  <si>
    <t>Adquisición de dos carpas plegables corporativas para la realización de eventos de Guaguas Municipales, S.A. </t>
  </si>
  <si>
    <t>CM 101/2022</t>
  </si>
  <si>
    <t>Colocación de nueva iluminación en las calles 3 y 9 del taller de Guaguas Municipales, S.A., con objeto de subsanar las deficiencias detectadas.</t>
  </si>
  <si>
    <t>CM 102/2022</t>
  </si>
  <si>
    <t>Sustitución de la información estática en las paradas de la red de líneas de Guaguas Municipales, S.A.</t>
  </si>
  <si>
    <t>CM 103/2022</t>
  </si>
  <si>
    <t>42208086G</t>
  </si>
  <si>
    <t>Sebastián Franco Rodriguez</t>
  </si>
  <si>
    <t>Redacción del proyecto, dirección de obra y coordinación de seguridad y salud de la rehabilitación del pilar de la junta de la rampa de las cocheras de Guaguas Municipales, S.A.</t>
  </si>
  <si>
    <t>CM 104/2022</t>
  </si>
  <si>
    <t>B76275221</t>
  </si>
  <si>
    <t>Sistemas y Redes Seguridad Digital, S.L.</t>
  </si>
  <si>
    <t>Adquisición de elementos de seguridad informática para los equipos informáticos de Guaguas Municipales, S.A.</t>
  </si>
  <si>
    <t>CM 105/2022</t>
  </si>
  <si>
    <t>Creación de contenido en formato podcast y streaming para emitir durante la Semana Europea de la Movilidad de Las Palmas de Gran Canaria.</t>
  </si>
  <si>
    <t>CM106/2022</t>
  </si>
  <si>
    <t>B35027143</t>
  </si>
  <si>
    <t>Maderas El Pino, S.L.</t>
  </si>
  <si>
    <t>Suministro de material necesario para la adecuación de la zona en la que se realizarán diversas promociones de Guaguas Municipales, S.A.</t>
  </si>
  <si>
    <t>CM 107/2022</t>
  </si>
  <si>
    <t>B35895366</t>
  </si>
  <si>
    <t>Jardinería 7 islas, S.L.</t>
  </si>
  <si>
    <t>Adquisición de revestimiento de suelo para la realización de actividades de promoción de Guaguas Municipales, S.A.</t>
  </si>
  <si>
    <t>CM 108/2022</t>
  </si>
  <si>
    <t>Creación de contenido en formato podcast  para emitir en las redes sociales de Guaguas Municipales, S.A.</t>
  </si>
  <si>
    <t>CM 109/2022</t>
  </si>
  <si>
    <t>Obra de remodelación del despacho del área de Seguros en las oficinas centrales de Guaguas Municipales, S.A. </t>
  </si>
  <si>
    <t>CM 110/2022</t>
  </si>
  <si>
    <t>B76339878</t>
  </si>
  <si>
    <t>Actura, Arte y Comunicación, S.L.</t>
  </si>
  <si>
    <t>Servicio de animación y acompañamiento de las visitas escolares que se realicen a la exposición de Guaguas Municipales S.A. en el edificio Elder</t>
  </si>
  <si>
    <t>CM 111/2022</t>
  </si>
  <si>
    <t>Cobertura informativa de la Semana Europea de la Movilidad 2022</t>
  </si>
  <si>
    <t>CM 112/2022</t>
  </si>
  <si>
    <t>Servicio de animación para la cobertura del servicio especial de Guaguas Municipales, S.A. en el Temudas Fest del año 2022.</t>
  </si>
  <si>
    <t>CM 113/2022</t>
  </si>
  <si>
    <t>Servicio de consultoría para la selección de un técnico/a de desarrollo, ejecución y soporte para Guaguas Municipales, S.A. </t>
  </si>
  <si>
    <t>CM 114/2022</t>
  </si>
  <si>
    <t>Servicio de asesoría para la elaboración de informe sobre la posible utilización y diseño de una fórmula open-house para la adquisición del servicio de mantenimiento preventivo y reparación de vehículos de Guaguas Municipales, S.A. </t>
  </si>
  <si>
    <t>CM 115/2022</t>
  </si>
  <si>
    <t>B76324243</t>
  </si>
  <si>
    <t>Publiguaguas Fuerteventura, S.L.</t>
  </si>
  <si>
    <t>Alquiler de 7 monitores táctiles para la exposición de Guaguas Municipales, S.A. en el edificio Elder.</t>
  </si>
  <si>
    <t>CM 116/2022</t>
  </si>
  <si>
    <t>F35914282</t>
  </si>
  <si>
    <t>Porhacheoporbe, S.C.L.</t>
  </si>
  <si>
    <t>Servicio de diseño y construcción de un escenario para la exposición de la MetroGuagua que se va a realizar en el edificio Elder. </t>
  </si>
  <si>
    <t>CM 117/2022</t>
  </si>
  <si>
    <t>Suministro e instalación de vinilos para la exposición de la MetroGuagua que se va a realizar en el edificio Elder.</t>
  </si>
  <si>
    <t>CM 118/2022</t>
  </si>
  <si>
    <t>44725230M</t>
  </si>
  <si>
    <t>María Teresa Engel González</t>
  </si>
  <si>
    <t>Contratación del diseño e implementación de un juego interactivo para la exposición de la MetroGuagua que se va a realizar en el edificio Elder</t>
  </si>
  <si>
    <t>CM 119/2022</t>
  </si>
  <si>
    <t>Realización de taller formativo con ocasión de la Semana Europea de la Movilidad.</t>
  </si>
  <si>
    <t>CM 120/2022</t>
  </si>
  <si>
    <t>B28016970</t>
  </si>
  <si>
    <t>Sociedad Española de Radiodifusión, S.L.U.</t>
  </si>
  <si>
    <t>Acciones informativas en radio con ocasión de la Semana Europea de la Movilidad. </t>
  </si>
  <si>
    <t>CM 121/2022</t>
  </si>
  <si>
    <t>Sustitución de tejas de polietileno deterioradas en el cepillo horizontal del puente de lavado de Guaguas Municipales, S.A.</t>
  </si>
  <si>
    <t>CM 122/2022</t>
  </si>
  <si>
    <t>42205039Q</t>
  </si>
  <si>
    <t>Alby Martín Placeres</t>
  </si>
  <si>
    <t>Adquisición de material específico para visitas escolares año 2022.</t>
  </si>
  <si>
    <t>CM 123/2022</t>
  </si>
  <si>
    <t>A82018474</t>
  </si>
  <si>
    <t>Telefónica de España SAU</t>
  </si>
  <si>
    <t>Adquisición de licencias de extensiones telefónicas por IP y de teléfonos por IP para las oficinas centrales de Guaguas Municipales, S.A.</t>
  </si>
  <si>
    <t>CM 124/2022</t>
  </si>
  <si>
    <t>Suministro e instalación de consola de combustible para las instalaciones de Guaguas Municipales, S.A.</t>
  </si>
  <si>
    <t>Revisión y adecuación de la normativa interna sobre el uso de los sistemas de la información por parte de los empleados de Guaguas Municipales, S.A.</t>
  </si>
  <si>
    <t>Licencias de software para el sistema de trabajo en remoto de Guaguas Municipales, S.A.</t>
  </si>
  <si>
    <t>RELACIÓN DE CONTRATOS MENORES GMSA 4º TRIMESTRE 2022</t>
  </si>
  <si>
    <t>CM 125/2022</t>
  </si>
  <si>
    <t>Desarrollo de soportes para kit de hackers participantes en el evento Climathon Las Palmas de Gran Canaria</t>
  </si>
  <si>
    <t>CM 126/2022</t>
  </si>
  <si>
    <t>B35981315</t>
  </si>
  <si>
    <t>Camet Servicios Auxiliares, S.L.</t>
  </si>
  <si>
    <t>Servicio de animación cultural para diferentes eventos organizados por Guaguas Municipales, S.A.</t>
  </si>
  <si>
    <t>CM 127/2022</t>
  </si>
  <si>
    <t>Inserción publicitaria en el 40 aniversario del periódico Canarias 7.</t>
  </si>
  <si>
    <t>CM 128/2022</t>
  </si>
  <si>
    <t>Consultora para el Desarrollo Exterior Canario S.L.</t>
  </si>
  <si>
    <t>Elaboración de informe de evaluación de prueba piloto de nuevos sistemas de pago a bordo de Guaguas Municipales, S.A.</t>
  </si>
  <si>
    <t>CM 129/2022</t>
  </si>
  <si>
    <t>78485613E</t>
  </si>
  <si>
    <t>Silvia Guajardo De la Rosa</t>
  </si>
  <si>
    <t>Elaboración de contenidos, gestión y supervisión del desarrollo de la exposición a realizar en el Museo Elder</t>
  </si>
  <si>
    <t>CM 130/2022</t>
  </si>
  <si>
    <t>43293197K</t>
  </si>
  <si>
    <t>Alcoidán Jiménez Díaz</t>
  </si>
  <si>
    <t>Obra de adecuación de espacio de exposición de Guaguas Municipales, S.A.</t>
  </si>
  <si>
    <t>Obra</t>
  </si>
  <si>
    <t>CM 131/2022</t>
  </si>
  <si>
    <t>Fabricación y suministro de marcos realizados en chapa galvanizada lacada y de placas de metacrilato, para Guaguas Municipales, S.A. </t>
  </si>
  <si>
    <t>CM 132/2022</t>
  </si>
  <si>
    <t>B35507276</t>
  </si>
  <si>
    <t>Audiovisuales Canarias 2000, S.L.U.</t>
  </si>
  <si>
    <t>Alquiler equipamiento audiovisual para la exposición de Guaguas Municipales, S.A.</t>
  </si>
  <si>
    <t>CM 133/2022</t>
  </si>
  <si>
    <t>B76100882</t>
  </si>
  <si>
    <t>Instituto de Desarrollo Directivo del Atlántico (idda)</t>
  </si>
  <si>
    <t>Formación específica Programa Ejecutivo de Control de Gestión y Business Analytics para empleado de Guaguas Municipales, S.A.</t>
  </si>
  <si>
    <t>CM 134/2022</t>
  </si>
  <si>
    <t>Q4618001D</t>
  </si>
  <si>
    <t>Universitat de València (Estudi General)</t>
  </si>
  <si>
    <t>Máster en Formación Permanente en Contratación Pública y Compliance (4ª Edición) para personal de Guaguas Municipales, S.A.</t>
  </si>
  <si>
    <t>CM 135/2022</t>
  </si>
  <si>
    <t>B76141092</t>
  </si>
  <si>
    <t>Forward Sport Solutions, S.L.U.</t>
  </si>
  <si>
    <t>Proyecto de Bienestar de Guaguas Municipales, S.A.</t>
  </si>
  <si>
    <t>CM 136/2022</t>
  </si>
  <si>
    <t>Curso de Entrenamiento en Seguridad de la Información para el personal de Guaguas Municipales, S.A.</t>
  </si>
  <si>
    <t>CM 137/2022</t>
  </si>
  <si>
    <t>78505753Z</t>
  </si>
  <si>
    <t>Águeda Betancor Brito</t>
  </si>
  <si>
    <t>Dirección y producción del certamen Mueve tu talento 2022</t>
  </si>
  <si>
    <t>CM 138/2022</t>
  </si>
  <si>
    <t>A28011153</t>
  </si>
  <si>
    <t>ZARDOYA OTIS, S.A.</t>
  </si>
  <si>
    <t>Reparación del ascensor 17639 en la sede central de Guaguas Municipales, S.A.</t>
  </si>
  <si>
    <t>CM 139/2022</t>
  </si>
  <si>
    <t>44706264Z</t>
  </si>
  <si>
    <t>Nicolás Pérez Jiménez</t>
  </si>
  <si>
    <t>Servicio de asistencia jurídica para el estudio de antecedentes, preparación y dirección legal en relación con una demanda contra la entidad 
PREPAY TECHNOLOGIES, S.A. </t>
  </si>
  <si>
    <t>CM 140/2022</t>
  </si>
  <si>
    <t>Diseño y producción del vídeo promocional "Vuelven las equis" de Guaguas Municipales, S.A.</t>
  </si>
  <si>
    <t>CM 141/2022</t>
  </si>
  <si>
    <t>Diseño y maquetación del calendario de empresa 2023 de Guaguas Municipales, S.A.</t>
  </si>
  <si>
    <t>CM 142/2022</t>
  </si>
  <si>
    <t>Señalizacion vertical y horizontal de cuatro paradas de la red de líneas de Guaguas Municipales, S.A.</t>
  </si>
  <si>
    <t>CM 143/2022</t>
  </si>
  <si>
    <t>Servicio de consultoría para la selección de un Jefe/a de Oficina Técnica para el departamento de Servicio Jurídicos y Contratación de 
Guaguas Municipales, S.A.</t>
  </si>
  <si>
    <t>CM 144/2022</t>
  </si>
  <si>
    <t>B76110972</t>
  </si>
  <si>
    <t>VOXIA Comunicaciones</t>
  </si>
  <si>
    <t>Servicio de licencias de copias de seguridad de los servidores de Guaguas Municipales, S.A.</t>
  </si>
  <si>
    <t>CM 145/2022</t>
  </si>
  <si>
    <t>Instalación de un lector de tarjetas iClass R10 en almacén de químicos en la oficina central de Guaguas Municipales S.A.</t>
  </si>
  <si>
    <t>CM 146/2022</t>
  </si>
  <si>
    <t>Patrocinio del foro que se realizará en la sede del periódico Canarias 7 sobre la economía circular, energías limpias y la sostenibilidad.</t>
  </si>
  <si>
    <t>CM 147/2022</t>
  </si>
  <si>
    <t>ALTA DIRECCIÓN CANARIA, S.L.</t>
  </si>
  <si>
    <t>Plan de estudio del club de fidelización GuaWay de Guaguas Municipales, S.A. </t>
  </si>
  <si>
    <t>CM 148/2022</t>
  </si>
  <si>
    <t>A84932755</t>
  </si>
  <si>
    <t>KISS RADIO S.A.</t>
  </si>
  <si>
    <t>Patrocinio publicitario de la Gira “Mecano Experience 20 años”. Fomento del transporte colectivo de viajeros en grandes eventos de la ciudad de Las Palmas de Gran Canaria". </t>
  </si>
  <si>
    <t>CM 149/2022</t>
  </si>
  <si>
    <t>EGUESAN ENERGY, S.L.</t>
  </si>
  <si>
    <t>Servicios de Consultoría y Asistencia Técnica, Económica y Jurídica y Asesoramiento integral en materia de Contratación Pública.</t>
  </si>
  <si>
    <t>CM 150/2022</t>
  </si>
  <si>
    <t>44302815P</t>
  </si>
  <si>
    <t>Ricardo Martín Suárez</t>
  </si>
  <si>
    <t>Asesoramiento en materia de protección de datos y asunción de las funciones de Delegado de Protección de Datos.</t>
  </si>
  <si>
    <t>CM 151/2022</t>
  </si>
  <si>
    <t>B10972362</t>
  </si>
  <si>
    <t>Canarias Global Media, S.L.</t>
  </si>
  <si>
    <t>Publireportaje de Guaguas Municipales, S.A. en el medio "Atlántico Hoy". </t>
  </si>
  <si>
    <t>CM 152/2022</t>
  </si>
  <si>
    <t xml:space="preserve">Consultoría para la selección de personal administrativo para los departamentos de Gestión y Desarrollo de Personas, Planificación y Control Interno y Compras de Guaguas Municipales, S.A. </t>
  </si>
  <si>
    <t>CM 153/2022</t>
  </si>
  <si>
    <t>A35087675</t>
  </si>
  <si>
    <t>Insular Carrocera S.A.</t>
  </si>
  <si>
    <t>Reparación de chapa y pintura del vehículo 510 de la flota de Guaguas Municipales S.A.</t>
  </si>
  <si>
    <t>CM 154/2022</t>
  </si>
  <si>
    <t>B35678341</t>
  </si>
  <si>
    <t>Man Vehículos Industriales Importador Canarias, S.L.</t>
  </si>
  <si>
    <t>Reparación del vehículo 752 de la flota de Guaguas Municipales S.A. </t>
  </si>
  <si>
    <t>CM 155/2022</t>
  </si>
  <si>
    <t xml:space="preserve">Radio Popular, S.A. </t>
  </si>
  <si>
    <t>Emisión de la campaña "Tira pa' trás" de Guaguas Municipales, S.A. en medios radiofónicos locales.</t>
  </si>
  <si>
    <t>CM 156/2022</t>
  </si>
  <si>
    <t>44714999D</t>
  </si>
  <si>
    <t>Haiza Pozuelo Cárdenes</t>
  </si>
  <si>
    <t>Actuación de teatro de improvisación cómica para la acción de Navidad que realiza Guaguas Municipales, S.A.</t>
  </si>
  <si>
    <t>CM 157/2022</t>
  </si>
  <si>
    <t>Decoración navideña en la sede principal de Guaguas Municipales, S.A.</t>
  </si>
  <si>
    <t>CM 158/2022</t>
  </si>
  <si>
    <t>Publicación en prensa de los horarios especiales para los días 24 y 31 de diciembre de 2022. </t>
  </si>
  <si>
    <t>CM 159/2022</t>
  </si>
  <si>
    <t>Servicios de una empresa de trabajo temporal con objeto de contratar a un oficial administrativo para el departamento de Gestión y Desarrollo de Personas por un período de 3 meses</t>
  </si>
  <si>
    <t>CM 160/2022</t>
  </si>
  <si>
    <t>Publicación en el periódico local La Provincia Diario de Las Palmas de los horarios especiales del servicio de Guaguas Municipales, S.A. para los días 24 y 31 de diciembre.</t>
  </si>
  <si>
    <t>CM 161/2022</t>
  </si>
  <si>
    <t>B35766641</t>
  </si>
  <si>
    <t>Tim Arquitectos, S.L.</t>
  </si>
  <si>
    <t xml:space="preserve"> Redacción de proyecto de acondicionamiento y apertura de local para oficina polifuncional de Guaguas Municipales, S.A. </t>
  </si>
  <si>
    <t>CM 162/2022</t>
  </si>
  <si>
    <t xml:space="preserve">Servicios de Consultoría Independiente, S.L. </t>
  </si>
  <si>
    <t>Servicio de soporte y mantenimiento del hardware y software de gestión de presencia de Guaguas Municipales, S.A</t>
  </si>
  <si>
    <t>CM 163/2022</t>
  </si>
  <si>
    <t>Suministro de mascarillas higiénicas reutilizables para el personal de Guaguas Municipales, S.A</t>
  </si>
  <si>
    <t>CM 164/2022</t>
  </si>
  <si>
    <t>B87609657</t>
  </si>
  <si>
    <t>Sidi Consultoría y Gestión, S.L.</t>
  </si>
  <si>
    <t>Servicio de asesoramiento, gestión, coordinación y soporte técnico para el seguimiento y justificación de las actuaciones llevadas a cabo por Guaguas Municipales, S.A. en ejecución del proyecto LPGC MUEVE</t>
  </si>
  <si>
    <t>CM 165/2022</t>
  </si>
  <si>
    <t>Desmonte y sustitución de rampa PMR en la unidad 708 de la flota de Guaguas Municipales, S.A. </t>
  </si>
  <si>
    <t>CM 166/2022</t>
  </si>
  <si>
    <t>B35356971</t>
  </si>
  <si>
    <t>Reparaciones Automóviles Jinámar, S.L.</t>
  </si>
  <si>
    <t>Sustitución del parabrisas delantero y reparación de chapa y pintura del vehículo 739 de la flota de Guaguas Municipales, S.A. </t>
  </si>
  <si>
    <t>CM 167/2022</t>
  </si>
  <si>
    <t>Reparación de chapa y pintura y sustitución del parabrisas delantero del vehículo 802 de Guaguas Municipales, S.A.</t>
  </si>
  <si>
    <t>CM 168/2022</t>
  </si>
  <si>
    <t>Reparación del parachoques delantero y colocación de esquinero, bisagra y soporte de faros en la unidad 793 de la flota de Guaguas Municipales, S.A.</t>
  </si>
  <si>
    <t>CM 169/2022</t>
  </si>
  <si>
    <t>A35135672</t>
  </si>
  <si>
    <t>Importaciones Canarias de Automóviles, S.A. (ICASA)</t>
  </si>
  <si>
    <t>Sustitución del parabrisas delantero y reparación de chapa de la unidad 757 de la flota de Guaguas Municipales, S.A</t>
  </si>
  <si>
    <t>CM 170/2022</t>
  </si>
  <si>
    <t>Reparación de chapa y pintura en la carrocería por daños producidos por un golpe en la parte delantera del vehículo 774 de la flota de Guaguas Municipales, S.A. </t>
  </si>
  <si>
    <t>CM 171/2022</t>
  </si>
  <si>
    <t>Sustitución del cristal del parabrisas y revisión de anclajes de las mamparas interiores en del vehículo 769 de la flota de Guaguas Municipales, S.A. </t>
  </si>
  <si>
    <t>CM 172/2022</t>
  </si>
  <si>
    <t>A35063940</t>
  </si>
  <si>
    <t>Auteide, S.A.</t>
  </si>
  <si>
    <t>Actuación correctiva en columnas elevadoras del taller de Guaguas Municipales, S.A. </t>
  </si>
  <si>
    <t>CM 173/2022</t>
  </si>
  <si>
    <t>Adaptación del software de las canceladoras y despliegue para la puesta en marcha de la gratuidad de los títulos de Guaguas Municipales a partir del día 01/01/2023.</t>
  </si>
  <si>
    <t>CM 174/2022</t>
  </si>
  <si>
    <t>Reparación de chapa y pintura y sustitución de la luneta trasera del vehículo 831 de la flota de Guaguas Municipales, S.A.</t>
  </si>
  <si>
    <t>CM 175/2022</t>
  </si>
  <si>
    <t>Sustitución del parabrisas delantero y reparación de chapa y pintura en la parte posterior del vehículo 642 de la flota de Guaguas Municipales, S.A. </t>
  </si>
  <si>
    <t>CM 176/2022</t>
  </si>
  <si>
    <t>Reparación de chapa y pintura, colocación de faros traseros y sustitución de un cristal del lado izquierdo del vehículo 791 de la flota de Guaguas Municipales, S.A.</t>
  </si>
  <si>
    <t>CM 177/2022</t>
  </si>
  <si>
    <t>Reparación de la caja de cambios del vehículo 638 de la flota de Guaguas Municipales, S.A. </t>
  </si>
  <si>
    <t>CM 178/2022</t>
  </si>
  <si>
    <t>A59596734</t>
  </si>
  <si>
    <t>Scania Hispania, S.A</t>
  </si>
  <si>
    <t>Actuaciones de mantenimiento del vehículo 633 de la flota de Guaguas Municipales, S.A. </t>
  </si>
  <si>
    <r>
      <t xml:space="preserve">IMPORTE
</t>
    </r>
    <r>
      <rPr>
        <b/>
        <sz val="7"/>
        <color theme="3"/>
        <rFont val="Helvetica"/>
        <family val="2"/>
      </rPr>
      <t>(SIN IMPUESTOS)</t>
    </r>
  </si>
  <si>
    <t>IMPUESTOS</t>
  </si>
  <si>
    <r>
      <t xml:space="preserve">IMPORTE
</t>
    </r>
    <r>
      <rPr>
        <b/>
        <sz val="7"/>
        <color theme="3"/>
        <rFont val="Helvetica"/>
        <family val="2"/>
      </rPr>
      <t>(CON IMPUESTOS)</t>
    </r>
  </si>
  <si>
    <t>RELACIÓN DE CONTRATOS MENORES GMSA 1º TRIMESTRE 2023</t>
  </si>
  <si>
    <t>IMPORTE
(SIN IMPUESTOS)</t>
  </si>
  <si>
    <t>Impuestos</t>
  </si>
  <si>
    <t>IMPORTE
(CON IMPUESTOS)</t>
  </si>
  <si>
    <t>CM 01/2023</t>
  </si>
  <si>
    <t>Actuación correctiva en el compresor Ingersoll Rand que da servicio al taller de Guaguas Municipales S.A.</t>
  </si>
  <si>
    <t>CM 02/2023</t>
  </si>
  <si>
    <t>B76281666</t>
  </si>
  <si>
    <t>Eivor Systems, S.L.</t>
  </si>
  <si>
    <t>Actualización de contenidos de las pantallas interiores de la flota de Guaguas Municipales, S.A.</t>
  </si>
  <si>
    <t>CM 03/2023</t>
  </si>
  <si>
    <t>B35626829</t>
  </si>
  <si>
    <t>Praxis, abogados y economistas, S.L.P.</t>
  </si>
  <si>
    <t>Asistencia técnica y jurídica para la negociación y elaboración del contrato de liquidación de laTarjeta Única de Pago (Tarjeta Monedero de la AUTGC).</t>
  </si>
  <si>
    <t>CM 04/2023</t>
  </si>
  <si>
    <t>CM 05/2023</t>
  </si>
  <si>
    <t>CM 06/2023</t>
  </si>
  <si>
    <t>Sustitución del parabrisas delantero y reparación de los daños ocasionados en la carrocería de la unidad 819 de la flota de Guaguas Municipales, S.A., debido a un golpe delantero.</t>
  </si>
  <si>
    <t>CM 07/2023</t>
  </si>
  <si>
    <t>Reparación de roces en la carrocería y pintado de la unidad 732 de la flota de Guaguas Municipales, S.A.</t>
  </si>
  <si>
    <t>CM 08/2023</t>
  </si>
  <si>
    <t>Servicio de consultoría y asistencia técnica para el estudio de mejoras en la red de líneas de Guaguas Municipales, S.A.</t>
  </si>
  <si>
    <t>CM 09/2023</t>
  </si>
  <si>
    <t>Actualización de la página web de Guaguas Municipales, S.A. </t>
  </si>
  <si>
    <t>CM 10/2023</t>
  </si>
  <si>
    <t>B76711548</t>
  </si>
  <si>
    <t>Mientrastanto Agencia de Publicidad Creativa, S.L.</t>
  </si>
  <si>
    <t>Idea creativa y dirección de campaña del proyecto MetroGuagua.</t>
  </si>
  <si>
    <t>CM 11/2023</t>
  </si>
  <si>
    <t>44320005V</t>
  </si>
  <si>
    <t>Adolfo Peña Delgado</t>
  </si>
  <si>
    <t>Producción de material audiovisual para la campaña de la MetroGuagua</t>
  </si>
  <si>
    <t>CM 12/2023</t>
  </si>
  <si>
    <t>B35572767</t>
  </si>
  <si>
    <t>Grupo de Recambios Roque Nublo SL</t>
  </si>
  <si>
    <t>Reparación de la caja de cambios de la unidad 633 de la flota de Guaguas Municipales, S.A. </t>
  </si>
  <si>
    <t>CM 13/2023</t>
  </si>
  <si>
    <t>Sustitución de la tapa de pavimento de boca de hombre del depósito de gasoil en la cochera de Guaguas Municipales, S.A. </t>
  </si>
  <si>
    <t>CM 14/2023</t>
  </si>
  <si>
    <t>Editorial Prensa Canaria, S.A</t>
  </si>
  <si>
    <t>Publicacion en prensa local en el suplemento especial "Apoyo a lo canario"</t>
  </si>
  <si>
    <t>CM 15/2023</t>
  </si>
  <si>
    <t>B06851281</t>
  </si>
  <si>
    <t>Louzao Vehículos Infustriales, S.L.U.</t>
  </si>
  <si>
    <t>Servicio de mantenimiento de la unidad 728 de la flota de Guaguas Municipales, S.A. </t>
  </si>
  <si>
    <t>CM 16/2023</t>
  </si>
  <si>
    <t>Sustitución por deterioro de los raíles del puente de lavado número uno de las instalaciones de Guaguas Municipales S.A. </t>
  </si>
  <si>
    <t>CM 17/2023</t>
  </si>
  <si>
    <t>Acondicionamiento de la oficina del departamento de gestión y desarrollo de personas de Guaguas Municipales S.A. </t>
  </si>
  <si>
    <t>Obras</t>
  </si>
  <si>
    <t>CM 18/2023</t>
  </si>
  <si>
    <t>Idea, desarrollo y producción de un spot para una acción promocional en las redes sociales de Guaguas Municipales, S.A.</t>
  </si>
  <si>
    <t>CM 19/2023</t>
  </si>
  <si>
    <t>Servicio de reparación de la rotura de uno de los cristales laterales de la unidad 821 de la flota de Guaguas Municipales, S.A.</t>
  </si>
  <si>
    <t>CM 20/2023</t>
  </si>
  <si>
    <t>Alquiler de seis baños químicos para colocar en las terminales provisionales de Guaguas Municipales, S.A. durante la cabalgata de Carnaval de 2023. </t>
  </si>
  <si>
    <t>CM 21/2023</t>
  </si>
  <si>
    <t>Reparación de desperfectos en la chapa de la unidad 753 de la flota de Guaguas Municipales, S.A. derivados de golpes en la carrocería. </t>
  </si>
  <si>
    <t>CM 22/2023</t>
  </si>
  <si>
    <t>B15813306</t>
  </si>
  <si>
    <t>Louzao Vehículos Industriales, S.L.U.</t>
  </si>
  <si>
    <t>Reparación de avería en la unidad 184 de la flota de Guaguas Municipales, S.A. </t>
  </si>
  <si>
    <t>CM 23/2023</t>
  </si>
  <si>
    <t>Servicio de asistencia técnica y asesoramiento jurídico especializado en materia de contratación pública para la preparación de expedientes de contratación de Guaguas Municipales, S.A. </t>
  </si>
  <si>
    <t>CM 24/2023</t>
  </si>
  <si>
    <t>Reparar avería en el sistema de refrigeración y calefacción de la unidad 726 de la flota de Guaguas Municipales, S.A. </t>
  </si>
  <si>
    <t>CM 25/2023</t>
  </si>
  <si>
    <t>B16973653</t>
  </si>
  <si>
    <t>ADORIA SYMMETRY, S.L.</t>
  </si>
  <si>
    <t>Servicio de consultoría para la elaboración del registro retributivo de los trabajadores de Guaguas Municipales, S.A. correspondiente a los ejercicios 2019, 2020 y 2022. </t>
  </si>
  <si>
    <t>CM 26/2023</t>
  </si>
  <si>
    <t>Alquiler de maquinaria para puesto de atención al público durante los servicios especiales del Carnaval de Las Palmas de Gran Canaria, incluido el transporte del puesto.</t>
  </si>
  <si>
    <t>CM 27/2023</t>
  </si>
  <si>
    <t>Servicio de reparación de la electrobomba sumergible del equipo de reciclaje de la sede central de Guaguas Municipales, S.A. </t>
  </si>
  <si>
    <t>CM 28/2023</t>
  </si>
  <si>
    <t>B87344099</t>
  </si>
  <si>
    <t>Populate Tools, S.L.</t>
  </si>
  <si>
    <t>Servicios en la nube de la herramienta informática " Gobierto Contratación" para Guaguas Municipales, S.A.</t>
  </si>
  <si>
    <t>CM 29/2023</t>
  </si>
  <si>
    <t>Servicio de mantenimiento y reparación de la unidad móvil M29 de Guaguas Municipales, S.A. </t>
  </si>
  <si>
    <t>CM 30/2023</t>
  </si>
  <si>
    <t>Sustitución de la rampa PMR de la unidad 784 de la flota de Guaguas Municipales, S.A.</t>
  </si>
  <si>
    <t>CM 31/2023</t>
  </si>
  <si>
    <t>Servicio de adecuación de informes en el programa Alpispa para el departamento de Calidad y Comercial de Guaguas Municipales, S.A. </t>
  </si>
  <si>
    <t>CM 32/2023</t>
  </si>
  <si>
    <t>Inserción publicitaria de Guaguas Municipales, S.A. en edición digital de la revista local "Crónicas de Canarias"</t>
  </si>
  <si>
    <t>CM 33/2023</t>
  </si>
  <si>
    <t>Reparación de la rotura de la correa trapezoidal de la unidad 183 de la flota de Guaguas Municipales, S.A.</t>
  </si>
  <si>
    <t>CM 34/2023</t>
  </si>
  <si>
    <t>Implementación de mejoras en el programa de gestión de reclamaciones de Guaguas Municipales, S.A.</t>
  </si>
  <si>
    <t>CM 35/2023</t>
  </si>
  <si>
    <t>Servicio de impresión y rotulación de la caseta de Guaguas Municipales, S.A. para la venta de títulos de transporte durante el Carnaval, 2023</t>
  </si>
  <si>
    <t>CM 36/2023</t>
  </si>
  <si>
    <t>44702927N</t>
  </si>
  <si>
    <t>José Luis Martín Naranjo</t>
  </si>
  <si>
    <t>Acciones informativas en el medio digital "World Media" con ocasión del Carnaval 2023 de Las Palmas de Gran Canaria, para informar sobre los servicios de Guaguas Municipales, S.A.</t>
  </si>
  <si>
    <t>CM 37/2023</t>
  </si>
  <si>
    <t>Convocatoria y difusión de la Jornada Hablemos: La ciudad que no deja a nadie atrás (9 de marzo 2023</t>
  </si>
  <si>
    <t>CM 38/2023</t>
  </si>
  <si>
    <t>Inserciones publicitarias (emisión de cuñas publicitarias y distintas entrevistas) en programa de radio local.</t>
  </si>
  <si>
    <t>CM 39/2023</t>
  </si>
  <si>
    <t xml:space="preserve">Reparación de la unidad 753 de la flota de Guaguas Municipales, S.A. </t>
  </si>
  <si>
    <t>CM 40/2023</t>
  </si>
  <si>
    <t>Reparación y servicio de mantenimiento de la unidad 721 de la flota de Guaguas Municipales, S.A.</t>
  </si>
  <si>
    <t>CM 41/2023</t>
  </si>
  <si>
    <t>Reparación correctiva del sistema neumático y de las pinzas de freno de la unidad 607 de la flota de Guaguas Municipales, S.A. </t>
  </si>
  <si>
    <t>CM 42/2023</t>
  </si>
  <si>
    <t>Reparación de la caja de cambios de la unidad 653 de la flota de Guaguas Municipales, S.A.</t>
  </si>
  <si>
    <t>CM 43/2023</t>
  </si>
  <si>
    <t>Acción comercial de promoción del servicio especial prestado por Guaguas Municipales, S.A. durante Carnaval de Las Palmas de Gran Canaria del año 2023.</t>
  </si>
  <si>
    <t>CM 44/2023</t>
  </si>
  <si>
    <t>Inserciones publicitarias sobre la promoción del servicio especial de Guaguas Municipales, S.A. durante el Carnaval de Las Palmas de Gran Canaria, 2023, en diferentes emisoras de radio del Grupo Radio Popular S.A. </t>
  </si>
  <si>
    <t>CM 45/2023</t>
  </si>
  <si>
    <t>B35784859</t>
  </si>
  <si>
    <t>Clan de Medios, Comunicación y Marketing, S.L.U.</t>
  </si>
  <si>
    <t>Inserción de vídeos publicitarios sobre la promoción del servicio especial ofertado por Guaguas Municipales, S.A. durante el Carnaval, 2023 de Las Palmas de Gran Canaria en el medio digital Canariasahora.</t>
  </si>
  <si>
    <t>CM 46/2023</t>
  </si>
  <si>
    <t>43758024H</t>
  </si>
  <si>
    <t>María Teresa Mena Marrero</t>
  </si>
  <si>
    <t>Suministro de pulseras para acción comercial de sensibilización por el Día Internacional de la Mujer (8 marzo de 2023). </t>
  </si>
  <si>
    <t>CM 47/2023</t>
  </si>
  <si>
    <t>Promoción del transporte público en el programa Hoy por Hoy el Drago de la Cadena Ser. </t>
  </si>
  <si>
    <t>CM 48/2023</t>
  </si>
  <si>
    <t>Reparación de avería en el sistema hidráulico de la unidad 756 de la flota de Guaguas Municipales, S.A.</t>
  </si>
  <si>
    <t>CM 49/2023</t>
  </si>
  <si>
    <t>Reparación de diversas averías detectadas en la unidad 758 de la flota de Guaguas Municipales, S.A.</t>
  </si>
  <si>
    <t>CM 50/2023</t>
  </si>
  <si>
    <t>Reparación de chapa y pintura en la carrocería de la unidad 806 de la flota de Guaguas Municipales, S.A.</t>
  </si>
  <si>
    <t>CM 51/2023</t>
  </si>
  <si>
    <t>B35284082</t>
  </si>
  <si>
    <t>Juan Antonio Rivera Sl</t>
  </si>
  <si>
    <t>Reparación del bastidor y sustitución del parabrisas delantero de la unidad 745 de la flota de Guaguas Municipales, S.A. </t>
  </si>
  <si>
    <t>CM 52/2023</t>
  </si>
  <si>
    <t>Suministro de camisetas para promoción de eventos deportivos por Guaguas Municipales, S.A. </t>
  </si>
  <si>
    <t>Sumninistro</t>
  </si>
  <si>
    <t>CM 53/2023</t>
  </si>
  <si>
    <t>Servicio de sustitución de la bomba de agua y alternador de la unidad 608 de la flota de Guaguas Municipales, S.A. </t>
  </si>
  <si>
    <t>CM 54/2023</t>
  </si>
  <si>
    <t>Reparación de avería en el sistema de refrigeración de la unidad 723 de la flota de Guaguas Municipales, S.A. </t>
  </si>
  <si>
    <t>CM 55/2023</t>
  </si>
  <si>
    <t>Servicio de mantenimiento de la unidad 724 de la flota de Guaguas Municipales, S.A. </t>
  </si>
  <si>
    <t>CM 56/2023</t>
  </si>
  <si>
    <t>Fabricación y suministro de paradas provisionales para Guaguas Municipales, S.A. </t>
  </si>
  <si>
    <t>CM 57/2023</t>
  </si>
  <si>
    <t>Diseño gráfico y de materiales para la Jornada Hablemos DE: "La ciudad que no deja a nadie atrás", que se celebrará el día 9 de marzo de 2023 en Las Palmas de Gran Canaria. </t>
  </si>
  <si>
    <t>CM 58/2023</t>
  </si>
  <si>
    <t>Póliza de responsabilidad medioambiental para Guaguas Municipales, S.A.</t>
  </si>
  <si>
    <t>CM 59/2023</t>
  </si>
  <si>
    <t>Reparación de roces en la carrocería de la unidad 811 de la flota de Guaguas Municipales, S.A. </t>
  </si>
  <si>
    <t>CM 60/2023</t>
  </si>
  <si>
    <t>Reparación de avería en el motor de la unidad 722 de la flota de Guaguas Municipales, S.A. </t>
  </si>
  <si>
    <t>CM 61/2023</t>
  </si>
  <si>
    <t>Reparación de la rampa de PMR de la unidad 759 de la flota de Guaguas Municipales, S.A. </t>
  </si>
  <si>
    <t>CM 62/2023</t>
  </si>
  <si>
    <t>Reparación de la estructura de sujeción de la rampa de PMR de la unidad 610 de la flota de Guaguas Municipales, S.A.</t>
  </si>
  <si>
    <t>CM 63/2023</t>
  </si>
  <si>
    <t>Reparación de daños en la carrocería y sustitución del cristal trasero de la unidad 794 de la flota de Guaguas Municipales, S.A.</t>
  </si>
  <si>
    <t>CM 64/2023</t>
  </si>
  <si>
    <t>Reparación de daños en la carrocería y sustitución de un cristal en la unidad 830 de la flota de Guaguas Municipales, S.A. </t>
  </si>
  <si>
    <t>CM 65/2023</t>
  </si>
  <si>
    <t>Creación de spot para fomentar el uso del servicio público durante la celebración del Carnaval y de píldoras informativas sobre los servicios especiales que se ofertan durante el Carnaval de Las Palmas de Gran Canaria, 2023. </t>
  </si>
  <si>
    <t>CM 66/2023</t>
  </si>
  <si>
    <t>Playsound Canarias S.L.</t>
  </si>
  <si>
    <t>Alquiler de material audiovisual para evento en el Hotel Santa Catalina a celebrar el día 9 de marzo de 2023. </t>
  </si>
  <si>
    <t>CM 67/2023</t>
  </si>
  <si>
    <t>Alquiler de salón y coffee break para la realización de la Jornada Hablemos: "La ciudad que no deja a nadie atrás" que se celebrará el día 9 de marzo de 2023.</t>
  </si>
  <si>
    <t>CM 68/2023</t>
  </si>
  <si>
    <t>Publicación en prensa local de los planos informativos de la situación de las paradas provisionales de Guaguas Municipales, S.A. durante la celebración de la Cabalgata del Carnaval de Las Palmas de Gran Canaria, 2023. </t>
  </si>
  <si>
    <t>CM 69/2023</t>
  </si>
  <si>
    <t>Publicación en prensa local de los planos informativos de la situación de las paradas provisionales de Guaguas Municipales, S.A durante la celebración de la Cabalgata del Carnaval de Las Palmas de Gran Canaria, 2023. </t>
  </si>
  <si>
    <t>CM 70/2023</t>
  </si>
  <si>
    <t>Reparación de desperfectos en la carrocería de la unidad 822 de la flota de Guaguas Municipales, S.A.</t>
  </si>
  <si>
    <t>CM 71/2023</t>
  </si>
  <si>
    <t>Cobertura fotográfica, realización de streaming y producción de vídeos para redes sociales de la Jornada Hablemos: "La ciudad que no deja a nadie atrás" que se celebrará el día 9 de marzo de 2023.</t>
  </si>
  <si>
    <t>CM 72/2023</t>
  </si>
  <si>
    <t>Reparación de avería mecánica en el sistema de tratamiento posterior de gases de la unidad 728 de la flota de Guaguas Municipales, S.A.</t>
  </si>
  <si>
    <t>CM 73/2023</t>
  </si>
  <si>
    <t>Servicio de mantenimiento de la unidad 726 de la flota de Guaguas Municipales, S.A. </t>
  </si>
  <si>
    <t>CM 74/2023</t>
  </si>
  <si>
    <t>Sustitución de cristal y reparación de chapa y pintura del vehículo 793 de la flota de Guaguas Municipales, S.A. </t>
  </si>
  <si>
    <t>CM 75/2023</t>
  </si>
  <si>
    <t>B35356972</t>
  </si>
  <si>
    <t>Reparación de desperfectos en la carrocería y sustitución de luneta trasera de la unidad 827 de la flota de Guaguas Municipales, S.A. </t>
  </si>
  <si>
    <t>CM 76/2023</t>
  </si>
  <si>
    <t>B35356973</t>
  </si>
  <si>
    <t>Reparación de daños en la carrocería de la unidad 831 de la flota de Guaguas Municipales, S.A.</t>
  </si>
  <si>
    <t>CM 77/2023</t>
  </si>
  <si>
    <t>Reparación de golpe trasero y esquina trasera derecha de la unidad 688 de la flota de Guaguas Municipales, S.A. </t>
  </si>
  <si>
    <t>CM 78/2023</t>
  </si>
  <si>
    <t>Base de datos jurídica (para consulta de doctrina, jurisprudencia, etc.) que sirva de soporte al departamento de Servicios Jurídicos de Guaguas Municipales, S.A. en el desarrollo de sus funciones. </t>
  </si>
  <si>
    <t>CM 79/2023</t>
  </si>
  <si>
    <t>Reparación de desperfectos ocasionados por un golpe lateral en la unidad 817 de la flota de Guaguas Municipales, S.A. </t>
  </si>
  <si>
    <t>CM 80/2023</t>
  </si>
  <si>
    <t>Sustitución del cristal lateral derecho y reparación de desperfectos en la carrocería de la unidad 824 de la flota de Guaguas Municipales, S.A. </t>
  </si>
  <si>
    <t>CM 81/2023</t>
  </si>
  <si>
    <t>Reparación de caja de velocidades ZF ECOLIFE para la flota de Guaguas Municipales, S.A. </t>
  </si>
  <si>
    <t>CM 82/2023</t>
  </si>
  <si>
    <t>Reparación de daños en la carrocería y sustitución de cristal lateral derecho (ventana abatible) de la unidad 792 de la flota de Guaguas Municipales, S.A. </t>
  </si>
  <si>
    <t>CM 83/2023</t>
  </si>
  <si>
    <t>Diseño y maquetación del Plan de Coordinación de Movilidad Sostenible de Las Palmas de Gran Canaria. </t>
  </si>
  <si>
    <t>CM 84/2023</t>
  </si>
  <si>
    <t>Sustitución de estructura metálica del panel A0439 de información al viajero de la parada 496 de Guaguas Municipales, S.A. </t>
  </si>
  <si>
    <t>CM 85/2023</t>
  </si>
  <si>
    <t>Servicio de auditoría de recertificación del Sistema Integrado de Gestión de Guaguas Municipales, S.A. </t>
  </si>
  <si>
    <t>CM 86/2023</t>
  </si>
  <si>
    <t>Consultoría para la actualización y mejora del desempeño de los miembros del Comité de Dirección de Guaguas Municipales, S.A. </t>
  </si>
  <si>
    <t>CM 87/2023</t>
  </si>
  <si>
    <t>B76756972</t>
  </si>
  <si>
    <t>LAMOVIDA CREATIVA, S.L.</t>
  </si>
  <si>
    <t>Plan de medios digital (YouTube, Video in Read, Facebook, Instagram y WhiteList) del spot de MetroGuagua de Guaguas Municipales, S.A. </t>
  </si>
  <si>
    <t>CM 88/2023</t>
  </si>
  <si>
    <t>Plan de medios radiofónico (Los40, Cadena SER, Cadena COPE, Onda Cero y Kiss FM) del spot de MetroGuagua de Guaguas Municipales, S.A. </t>
  </si>
  <si>
    <t>CM 89/2023</t>
  </si>
  <si>
    <t>B76336387</t>
  </si>
  <si>
    <t>Una hora menos branding y comunicación, S.L.</t>
  </si>
  <si>
    <t>Plan de medios televisivo (Telecinco, Antena3 y Televisión Canaria) del spot de MetroGuagua de Guaguas Municipales, S.A. </t>
  </si>
  <si>
    <t>CM 90/2023</t>
  </si>
  <si>
    <t>Reparación de caja de velocidades ECOMAT 4 6HP 604 C con referencia de fabricante 4182064512 perteneciente a la flota de Guaguas Municipales, S.A.</t>
  </si>
  <si>
    <t>CM 91/2023</t>
  </si>
  <si>
    <t>Servicio de reparación y mantenimiento de la unidad 723 de la flota de Guaguas Municipales, S.A.</t>
  </si>
  <si>
    <t>CM 92/2023</t>
  </si>
  <si>
    <t>Instalación de tomas de aire para pistola del cambio de neumáticos y máquina de limpieza de piezas en el taller del Guaguas Municipales S.A.</t>
  </si>
  <si>
    <t>CM 93/2023</t>
  </si>
  <si>
    <t>Servicio de asesoramiento para el cálculo y plan de reducción de la huella de carbono de Guaguas Municipales, S.A. </t>
  </si>
  <si>
    <t>CM 94/2023</t>
  </si>
  <si>
    <t>Sustitución del cristal lateral sobre puerta delantera de la unidad 772 de la flota de Guaguas Municipales, S.A. </t>
  </si>
  <si>
    <t>CM 95/2023</t>
  </si>
  <si>
    <t>B86176559</t>
  </si>
  <si>
    <t>MIL MAS 8, S.L.</t>
  </si>
  <si>
    <t>Impartición de cursos de formación en materia de idiomas para directivos de Guaguas Municipales, S.A. en formato online</t>
  </si>
  <si>
    <t>CM 96/2023</t>
  </si>
  <si>
    <t>Reparación de dos cristales laterales del lado derecho y reparación del piso interior a la altura de las puertas principal y central de la unidad 507 de la flota de Guaguas Municipales, S.A. </t>
  </si>
  <si>
    <t>CM 97/2023</t>
  </si>
  <si>
    <t>Reparación de roces en la carrocería y pintado completo de la unidad 735 de la flota de Guaguas Municipales, S.A. </t>
  </si>
  <si>
    <t>CM 98/2023</t>
  </si>
  <si>
    <t>Reparación de daños ocasionados por un golpe en la parte delantera derecha de la unidad 803 de la flota de Guaguas Municipales, S.A. </t>
  </si>
  <si>
    <t>CM 99/2023</t>
  </si>
  <si>
    <t>Reparación de la caja de velocidades de la unidad 640 de la flota de Guaguas Municipales, S.A. </t>
  </si>
  <si>
    <t>CM 100/2023</t>
  </si>
  <si>
    <t>Publicación en prensa local de los Objetivos de Desarrollo Sostenible de Guaguas Municipales, S.A. </t>
  </si>
  <si>
    <t>CM 101/2023</t>
  </si>
  <si>
    <t>Servicio de asesoramiento para el seguimiento del Plan Estratégico 2021-2024 de Guaguas Municipales, S.A.</t>
  </si>
  <si>
    <t>CM 102/2023</t>
  </si>
  <si>
    <t>G16999773</t>
  </si>
  <si>
    <t>Asociación Estudiantil Junior Empresa INOXLAB &amp; Co</t>
  </si>
  <si>
    <t>Hackathon para la mejora de la movilidad sostenible en el Campus de Tafira. </t>
  </si>
  <si>
    <t>CM 103/2023</t>
  </si>
  <si>
    <t>Reparación de avería en el motor de la unidad 726 de la flota de Guaguas Municipales, S.A.</t>
  </si>
  <si>
    <t>CM 104/2023</t>
  </si>
  <si>
    <t>Reparación de desperfectos en la carrocería producidos por un golpe frontal y sustitución del parabrisas delantero de la unidad 759 de la flota de Guaguas Municipales, S.A. </t>
  </si>
  <si>
    <t>CM 105/2023</t>
  </si>
  <si>
    <t>Sustitución del parabrisas y del rótulo delanteros, sustitución de la moqueta y colocación de las gomas de la articulación de la unidad 740 de la flota de Guaguas Municipales, S.A. </t>
  </si>
  <si>
    <t>CM 106/2023</t>
  </si>
  <si>
    <t>Reparación de la caja de velocidades de la unidad 598 de la flota de Guaguas Municipales, S.A. </t>
  </si>
  <si>
    <t>CM 107/2023</t>
  </si>
  <si>
    <t>Asistencia letrada para defensa de procedimiento judicial por reclamación patrimonial. </t>
  </si>
  <si>
    <t>CM 108/2023</t>
  </si>
  <si>
    <t>Servicio de mantenimiento de la unidad 606 de la flota de Guaguas Municipales, S.A. </t>
  </si>
  <si>
    <t>CM 109/2023</t>
  </si>
  <si>
    <t>Grupo de Recambios Roque Nublo S.L.</t>
  </si>
  <si>
    <t>Reparación de desperfectos en la rampa PMR de la unidad 825 de la flota de Guaguas Municipales, S.A.</t>
  </si>
  <si>
    <t>CM 110/2023</t>
  </si>
  <si>
    <t>Reparación de pérdida de aire y del líquido del sistema de refrigeración de la unidad 608 de la flota de Guaguas Municipales. S.A. </t>
  </si>
  <si>
    <t>CM 111/2023</t>
  </si>
  <si>
    <t>Reparar avería en la distribución de la unidad 719 de la flota de Guaguas Municipales, S.A. </t>
  </si>
  <si>
    <t>CM 112/2023</t>
  </si>
  <si>
    <t>Reparación de desperfectos en la carrocería debido a un golpe lateral derecho de la unidad 767 de la flota de Guaguas Municipales, S.A. </t>
  </si>
  <si>
    <t>CM 113/2023</t>
  </si>
  <si>
    <t>Reparación de avería en el sistema de dirección de la unidad 719 de la flota de Guaguas Municipales, S.A.</t>
  </si>
  <si>
    <t>CM 114/2023</t>
  </si>
  <si>
    <t>Sustitución del parabrisas delantero (lado izquierdo) y reparación de daños en la defensa trasera de la unidad 575 de la flota de Guaguas Municipales, S.A</t>
  </si>
  <si>
    <t>CM 115/2023</t>
  </si>
  <si>
    <t>Cobertura informativa de la presentación de la marquesina de la MetroGuagua y producción de vídeos promocionales para redes sociales</t>
  </si>
  <si>
    <t>CM 116/2023</t>
  </si>
  <si>
    <t>Sustitución del cristal lateral del puesto de conducción de la unidad 765 de la flota de Guaguas Municipales, S.A. </t>
  </si>
  <si>
    <t>CM 117/2023</t>
  </si>
  <si>
    <t>G35073303</t>
  </si>
  <si>
    <t>Fundación Canaria Universitaria de Las Palmas</t>
  </si>
  <si>
    <t>Auditoría de Cumplimiento AUTGC Convenio año 2022. </t>
  </si>
  <si>
    <t>CM 118/2023</t>
  </si>
  <si>
    <t>Reparación de rotura de las correas del ventilador de la unidad 722 de la flota de Guaguas Municipales, S.A.</t>
  </si>
  <si>
    <t>CM 119/2023</t>
  </si>
  <si>
    <t>Reparación de caja de velocidades ZF ECOLIFE con referencia de fabricante 4181040052 y número de serie 00291199 perteneciente a la flota de Guaguas Municipales, S.A. </t>
  </si>
  <si>
    <t>CM 120/2023</t>
  </si>
  <si>
    <t>Reparación de daños producidos en la carrocería y en el radiador de la unidad 727 de la flota de Guaguas Municipales, S.A. </t>
  </si>
  <si>
    <t>CM 121/2023</t>
  </si>
  <si>
    <t>Alquiler equipamiento audiovisual para la presentación de la parada de la MetroGuagua sita en la calle Emilio Le</t>
  </si>
  <si>
    <t>CM 122/2023</t>
  </si>
  <si>
    <t>Manufacturas JBA, S.L.</t>
  </si>
  <si>
    <t>Suministro de 50.000 fundas de plástico para los bonos de Guaguas Municipales, S.A. </t>
  </si>
  <si>
    <t>CM 123/2023</t>
  </si>
  <si>
    <t>Servicio de consultoría y asistencia técnica para la elaboración del Informe de Sostenibilidad de 2022 de Guaguas Municipales, S.A. </t>
  </si>
  <si>
    <t>CM 124/2023</t>
  </si>
  <si>
    <t>Reparación y revisión del sistema Fogmaker de la unidad 706 de la flota de Guaguas Municipales, S.A. </t>
  </si>
  <si>
    <t>RELACIÓN DE CONTRATOS MENORES GMSA 2º TRIMESTRE 2023</t>
  </si>
  <si>
    <t>CM 125/2023</t>
  </si>
  <si>
    <t>Sustitución de la bomba de baja presión de combustible y reparación de la instalación eléctrica dañada de la unidad 720 de la flota de Guaguas Municipales, S.A. </t>
  </si>
  <si>
    <t>CM 126/2023</t>
  </si>
  <si>
    <t>Reparación de diversos desperfectos en la carrocería de la unidad 788 de la flota de Guaguas Municipales, S.A. </t>
  </si>
  <si>
    <t>CM 127/2023</t>
  </si>
  <si>
    <t>Reparación de diversos daños en la carrocería de la unidad 727 de la flota de Guaguas Municipales, S.A. </t>
  </si>
  <si>
    <t>CM 128/2023</t>
  </si>
  <si>
    <t>42869350H</t>
  </si>
  <si>
    <t>Antonio Vera de Cominges Rodríguez</t>
  </si>
  <si>
    <t>Redacción del proyecto y dirección de obra de la revisión de instalaciones de protección contra incendios de las cocheras de Guaguas Municipales, S.A. </t>
  </si>
  <si>
    <t>CM 129/2023</t>
  </si>
  <si>
    <t>B67539890</t>
  </si>
  <si>
    <t>Entregadgets Servicios y Venta S.L.</t>
  </si>
  <si>
    <t>Grabación del vídeo de la marquesina de la MetroGuagua.</t>
  </si>
  <si>
    <t>CM 130/2023</t>
  </si>
  <si>
    <t>B35998004</t>
  </si>
  <si>
    <t>Global Iniciativas Sociales, S.L.</t>
  </si>
  <si>
    <t>Servicio de retirada del papel y cartón no contaminado y envases ligeros generados en Guaguas Municipales, S.A. </t>
  </si>
  <si>
    <t>CM 131/2023</t>
  </si>
  <si>
    <t>Sustitución de cristal trasero y reparación de chapa y pintura en la parte trasera del vehículo 827 de la flota de Guaguas Municipales, S.A. </t>
  </si>
  <si>
    <t>CM 132/2023</t>
  </si>
  <si>
    <t>Reparación de desperfectos ocasionados por un golpe en la rampa de PMR y el cristal de la puerta central de la unidad 795 de Guaguas Municipales, S.A. </t>
  </si>
  <si>
    <t>CM 133/2023</t>
  </si>
  <si>
    <t>Reparación de diversos daños en la carrocería y sustitución del parabrisas delantero de la unidad 803 de la flota de Guaguas Municipales, S.A. </t>
  </si>
  <si>
    <t>CM 134/2023</t>
  </si>
  <si>
    <t>Reparación de golpe en la parte trasera derecha y sustitución de un cristal de la unidad 771 de la flota de Guaguas Municipales, S.A.</t>
  </si>
  <si>
    <t>CM 135/2023</t>
  </si>
  <si>
    <t>Servicio de limpieza y retirada de lodos del separador de hidrocarburos de Guaguas Municipales, S.A.</t>
  </si>
  <si>
    <t>CM 136/2023</t>
  </si>
  <si>
    <t>Reparación de avería en un alternador de la unidad 712 de la flota de Guaguas Municipales, S.A. </t>
  </si>
  <si>
    <t>CM 137/2023</t>
  </si>
  <si>
    <t>Reparación de caja de velocidades ECOMAT 4-4182064029, con número de matrícula 000127229 perteneciente a la flota de Guaguas Municipales, S.A.</t>
  </si>
  <si>
    <t>CM 138/2023</t>
  </si>
  <si>
    <t>Reparación de daños en la carrocería por golpe frontal en la unidad 799 de la flota de Guaguas Municipales, S.A. </t>
  </si>
  <si>
    <t>CM 139/2023</t>
  </si>
  <si>
    <t>B67637108</t>
  </si>
  <si>
    <t>GRUPOSIETERADIO, S.L.</t>
  </si>
  <si>
    <t>Realización de dos entrevistas para promocionar el Plan de Movilidad del evento Granca Live Fest que se celebrará los días 7 y 8 de julio del año 2023. </t>
  </si>
  <si>
    <t>CM 140/2023</t>
  </si>
  <si>
    <t>Realización y producción de vídeos relativos al Plan de Autoprotección y Prevención de Guaguas Municipales S.A.</t>
  </si>
  <si>
    <t>CM 141/2023</t>
  </si>
  <si>
    <t xml:space="preserve">Reparación del sistema contraincendios de la unidad 709 de la flota de Guaguas Municipales, S.A. </t>
  </si>
  <si>
    <t>CM 142/2023</t>
  </si>
  <si>
    <t>Servicio de mantenimiento de la unidad 183 de la flota de Guaguas Municipales, S.A. </t>
  </si>
  <si>
    <t>CM 143/2023</t>
  </si>
  <si>
    <t>Reparación de daños en la carrocería de la unidad 829 de la flota de Guaguas Municipales, S.A. </t>
  </si>
  <si>
    <t>CM 144/2023</t>
  </si>
  <si>
    <t>Servicio de Asesoramiento en Preparación Física dentro del proyecto "Guaguas es Bienestar" de Guaguas Municipales, S.A. </t>
  </si>
  <si>
    <t>CM 145/2023</t>
  </si>
  <si>
    <t>Servicio de reparación mecánica de la unidad 725 de la flota de Guaguas Municipales, S.A. </t>
  </si>
  <si>
    <t>CM 146/2023</t>
  </si>
  <si>
    <t>Reparación de diversos roces en la carrocería de la unidad 734 de la flota de Guaguas Municipales, S.A. y pintado completo del vehículo. </t>
  </si>
  <si>
    <t>CM 147/2023</t>
  </si>
  <si>
    <t>A38284238</t>
  </si>
  <si>
    <t>Automóviles de Archipiélago Archiauto, S.A.</t>
  </si>
  <si>
    <t>Servicio de mantenimiento del vehículo auxiliar M32 de Guaguas Municipales, S.A. </t>
  </si>
  <si>
    <t>CM 148/2023</t>
  </si>
  <si>
    <t>Realización de programa de radio especial en la mañana en Canarias de Radio Cope con participación del personal de Guaguas Municipales para tratar sobre temas de movilidad de Las Palmas de Gran Canaria. </t>
  </si>
  <si>
    <t>CM 149/2023</t>
  </si>
  <si>
    <t>Implementación de mejoras en el programa de gestión de carnets de Guaguas Municipales, S.A.</t>
  </si>
  <si>
    <t>CM 150/2023</t>
  </si>
  <si>
    <t>78489709R</t>
  </si>
  <si>
    <t>María Rocío González Cuadrado</t>
  </si>
  <si>
    <t>Servicio de asesoramiento para el establecimiento de pautas de nutrición adecuadas para la plantilla de Guaguas Municipales, S.A.</t>
  </si>
  <si>
    <t>CM 151/2023</t>
  </si>
  <si>
    <t>Servicio de asesoramiento, gestión, coordinación y soporte técnico para el seguimiento y justificación de las actuaciones llevadas a cabo por Guaguas Municipales, S.A. en la ejecución del proyecto INNOBUS-TUR. </t>
  </si>
  <si>
    <t>CM 152/2023</t>
  </si>
  <si>
    <t>Sustitución de un cristal lateral y del intermitente del cristal derecho de la unidad 764 de la flota de Guaguas Municipales, S.A. </t>
  </si>
  <si>
    <t>CM 153/2023</t>
  </si>
  <si>
    <t>Reparación de la suspensión y revisión de averías en los sistemas ABS ASR y EBS del vehículo auxiliar M30 de la flota de Guaguas Municipales, S.A.</t>
  </si>
  <si>
    <t>CM 154/2023</t>
  </si>
  <si>
    <t>Servicio de reparación del sistema de articulación giratoria de la unidad 756 de la flota de Guaguas Municipales, S.A. </t>
  </si>
  <si>
    <t>CM 155/2023</t>
  </si>
  <si>
    <t>Inserción publicitaria en prensa local</t>
  </si>
  <si>
    <t>CM 156/2023</t>
  </si>
  <si>
    <t>Reparación de avería en sistema de frenos de la unidad 720 de la flota de Guaguas Municipales, S.A. </t>
  </si>
  <si>
    <t>CM 157/2023</t>
  </si>
  <si>
    <t>Reparación de avería en el sistema de cambio automático de la unidad 725 de la flota de Guaguas Municipales, S.A. </t>
  </si>
  <si>
    <t>CM 158/2023</t>
  </si>
  <si>
    <t>Reparación de golpe en la carrocería del vehículo 767 de la flota de Guaguas Municipales, S.A.</t>
  </si>
  <si>
    <t>CM 159/2023</t>
  </si>
  <si>
    <t>Servicio de mantenimiento de la unidad 725 de la flota de Guaguas Municipales, S.A. </t>
  </si>
  <si>
    <t>CM 160/2023</t>
  </si>
  <si>
    <t>B33678475</t>
  </si>
  <si>
    <t>MundoPetroleo Petrored, S.L.</t>
  </si>
  <si>
    <t>Plataforma de software de gestión, control y monitorización de contratos sobre productos del sector petrolífero.</t>
  </si>
  <si>
    <t>CM 161/2023</t>
  </si>
  <si>
    <t>Sustitución de sensores de giro de la articulación de la unidad 756 de la flota de Guaguas Municipales, S.A. </t>
  </si>
  <si>
    <t>CM 162/2023</t>
  </si>
  <si>
    <t>Reparación de avería en el motor de la unidad 724 de la flota de Guaguas Municipales, S.A. </t>
  </si>
  <si>
    <t>CM 163/2023</t>
  </si>
  <si>
    <t>Reparación de desperfectos en la carrocería de la unidad 546 de la flota de Guaguas Municipales, S.A.</t>
  </si>
  <si>
    <t>CM 164/2023</t>
  </si>
  <si>
    <t>Limpieza y retirada de residuos contaminados y no contaminados del taller de Guaguas Municipales, S.A. </t>
  </si>
  <si>
    <t>CM 165/2023</t>
  </si>
  <si>
    <t>B35988591</t>
  </si>
  <si>
    <t>Silk Value Management S.L.</t>
  </si>
  <si>
    <t>Diseño, montaje y gestión del stand en la feria Motown 2023.</t>
  </si>
  <si>
    <t>CM 166/2023</t>
  </si>
  <si>
    <t>Reparación de avería en la suspensión de la unidad 720 de la flota de Guaguas Municipales, S.A.</t>
  </si>
  <si>
    <t>CM 167/2023</t>
  </si>
  <si>
    <t>Reparación de desperfectos en la carrocería de la unidad 549 de la flota de Guaguas Municipales, S.A.</t>
  </si>
  <si>
    <t>CM 168/2023</t>
  </si>
  <si>
    <t>CM 169/2023</t>
  </si>
  <si>
    <t>Acción comercial por el Día de Canarias de Guaguas Municipales, S.A. </t>
  </si>
  <si>
    <t>CM 170/2023</t>
  </si>
  <si>
    <t>Reorganización y limpieza de la zona de residuos contaminados y no contaminados del taller de Guaguas Municipales, S.A.</t>
  </si>
  <si>
    <t>CM 171/2023</t>
  </si>
  <si>
    <t>Reparación de daños en la carrocería y sustitución del cristal izquierdo de la última puerta de la unidad 771 de la flota de Guaguas Municipales, S.A. </t>
  </si>
  <si>
    <t>CM 172/2023</t>
  </si>
  <si>
    <t>CM 173/2023</t>
  </si>
  <si>
    <t>Sustitución de la rampa PMR de la unidad 718 de la flota de Guaguas Municipales, S.A. </t>
  </si>
  <si>
    <t>CM 174/2023</t>
  </si>
  <si>
    <t>A20043352</t>
  </si>
  <si>
    <t>Jema Energy S.A.</t>
  </si>
  <si>
    <t>Reparación de cargador para vehículos eléctricos marca JEMA en la cochera de Guaguas Municipales S.A.</t>
  </si>
  <si>
    <t>CM 175/2023</t>
  </si>
  <si>
    <t>Publicación especial Día de Canarias en Canarias 7. </t>
  </si>
  <si>
    <t>CM 176/2023</t>
  </si>
  <si>
    <t>Publicación especial Día de Canarias en La Provincia</t>
  </si>
  <si>
    <t>CM 177/2023</t>
  </si>
  <si>
    <t>Servicio de mantenimiento e ITV de la unidad 718 de la flota de Guaguas Municipales, S.A.</t>
  </si>
  <si>
    <t>CM 178/2023</t>
  </si>
  <si>
    <t>Servicio de mantenimiento e ITV de la unidad 719 de la flota de Guaguas Municipales, S.A.</t>
  </si>
  <si>
    <t>CM 179/2023</t>
  </si>
  <si>
    <t>Servicio de mantenimiento e ITV de la unidad 712 de la flota de Guaguas Municipales, S.A. </t>
  </si>
  <si>
    <t>CM 180/2023</t>
  </si>
  <si>
    <t>Sustitución del depósito de combustible de la unidad 817 de la flota de Guaguas Municipales, S.A. </t>
  </si>
  <si>
    <t>CM 181/2023</t>
  </si>
  <si>
    <t>Traslado y conexión a la red del equipo Veeder Root en las dependencias de Guaguas Municipales S.A.</t>
  </si>
  <si>
    <t>CM 182/2023</t>
  </si>
  <si>
    <t>Publicación especial con motivo del Día de Canarias en la revista Crónicas de Gran Canaria.</t>
  </si>
  <si>
    <t>CM 183/2023</t>
  </si>
  <si>
    <t>Dirección y producción de un vídeo corporativo con motivo del Día de Canarias.</t>
  </si>
  <si>
    <t>CM 184/2023</t>
  </si>
  <si>
    <t>Sustitución del cristal lateral derecho de la unidad 788 de la flota de Guaguas Municipales, S.A. </t>
  </si>
  <si>
    <t>CM 185/2023</t>
  </si>
  <si>
    <t>Reparación de tuberías hidráulicas del sistema de articulación giratoria de la unidad 820 de la flota de Guaguas Municipales, S.A. </t>
  </si>
  <si>
    <t>CM 186/2023</t>
  </si>
  <si>
    <t>Reparación de avería en el sistema de cambio de velocidades de la unidad 702 de la flota de Guaguas Municipales, S.A. </t>
  </si>
  <si>
    <t>CM 187/2023</t>
  </si>
  <si>
    <t>Reparación de desperfectos en la carrocería de la unidad 791 de la flota de Guaguas Municipales, S.A., ocasionados por un golpe en el lateral derecho del vehículo.</t>
  </si>
  <si>
    <t>CM 188/2023</t>
  </si>
  <si>
    <t>Reparación de roces en la carrocería y pintado completo de la unidad 730 de la flota de Guaguas Municipales, S.A. </t>
  </si>
  <si>
    <t>CM 189/2023</t>
  </si>
  <si>
    <t>Sustitución de tuberías hidráulicas del sistema de articulación giratoria de la unidad 814 de la flota de Guaguas Municipales, S.A. </t>
  </si>
  <si>
    <t>CM 190/2023</t>
  </si>
  <si>
    <t>Servicio de mantenimiento e ITV de la unidad 609 de la flota de Guaguas Municipales, S.A.</t>
  </si>
  <si>
    <t>CM 191/2023</t>
  </si>
  <si>
    <t>Reparación de desperfectos en la carrocería de la unidad 740 de la flota de Guaguas Municipales, S.A.</t>
  </si>
  <si>
    <t>CM 192/2023</t>
  </si>
  <si>
    <t>Sustitución del sistema de extinción y lavado del motor de la unidad 831 de la flota de Guaguas Municipales, S.A. </t>
  </si>
  <si>
    <t>CM 193/2023</t>
  </si>
  <si>
    <t>Sustitución de dos cristales laterales del lado derecho y reparación de daños en la carrocería de la unidad 757 de la flota de Guaguas Municipales, S.A.</t>
  </si>
  <si>
    <t>CM 194/2023</t>
  </si>
  <si>
    <t>78507229H</t>
  </si>
  <si>
    <t>Miguel Ángel Morales González</t>
  </si>
  <si>
    <t>Redacción del PPT para la redacción de la actualización del PMUS y del PPT para la encuesta de movilidad, así como la colaboración para la redacción de ambos PCAP.</t>
  </si>
  <si>
    <t>CM 195/2023</t>
  </si>
  <si>
    <t>Sustitución del panel y el suelo antideslizante de la unidad 830 de la flota de Guaguas Municipales, S.A. </t>
  </si>
  <si>
    <t>CM 196/2023</t>
  </si>
  <si>
    <t>Sustitución de una ventana de 1399 x 1467 (verde) y piloto led de posición stop trasero de la unidad 816 de la flota de Guaguas Municipales, S.A.</t>
  </si>
  <si>
    <t>CM 197/2023</t>
  </si>
  <si>
    <t>B28153252</t>
  </si>
  <si>
    <t>Cartonajes Unión, S.L.</t>
  </si>
  <si>
    <t>Adquisición de dos mil láminas de cartón ondulado de 2,00 * 1,45 metros para las instalaciones de Taller de Guaguas Municipales, S.A.</t>
  </si>
  <si>
    <t>CM 198/2023</t>
  </si>
  <si>
    <t>Obra de acondicionamiento en la sala denominada Gabinete de Apoyo a la Dirección en el edificio de Guaguas Municipales, S.A. en la calle Arequipa. </t>
  </si>
  <si>
    <t>CM 199/2023</t>
  </si>
  <si>
    <t>B35804426</t>
  </si>
  <si>
    <t>Orvecame Gran Canaria, S.L.</t>
  </si>
  <si>
    <t>Pintado integral de carrocería de dos vehículos auxiliares de Guaguas Municipales, S.A. </t>
  </si>
  <si>
    <t>CM 200/2023</t>
  </si>
  <si>
    <t>Servicio de mantenimiento e ITV de la unidad 610 de la flota de Guaguas Municipales, S.A. </t>
  </si>
  <si>
    <t>CM 201/2023</t>
  </si>
  <si>
    <t>Sustitución instalación eléctrica y sensores de la articulación central de la unidad 743 de la flota de Guaguas Municipales, S.A. </t>
  </si>
  <si>
    <t>CM 202/2023</t>
  </si>
  <si>
    <t>Realización y análisis de los datos de la encuesta de clima laboral dirigida a los empleados de Guaguas Municipales, S.A. </t>
  </si>
  <si>
    <t>CM 203/2023</t>
  </si>
  <si>
    <t>Instalación de sonda de nivel en el depósito de líquido refrigerante de la sede central de Guaguas Municipales S.A.</t>
  </si>
  <si>
    <t>CM 204/2023</t>
  </si>
  <si>
    <t>Reparación de la caja de velocidades de la unidad 651 de la flota de Guaguas Municipales, S.A.</t>
  </si>
  <si>
    <t>CM 205/2023</t>
  </si>
  <si>
    <t>Reparación de desperfectos en la carrocería de la unidad 721 de la flota de Guaguas Municipales, S.A.</t>
  </si>
  <si>
    <t>CM 206/2023</t>
  </si>
  <si>
    <t>Reparar diversos golpes en la carrocería y colocar mampara interior de las puertas traseras en la unidad 809 de la flota de Guaguas Municipales, S.A. </t>
  </si>
  <si>
    <t>CM 207/2023</t>
  </si>
  <si>
    <t>B65022600</t>
  </si>
  <si>
    <t>Cartplan Planols, S.L.U.</t>
  </si>
  <si>
    <t>Actualización y cambio del diseño de las fichas de horarios de la red de líneas de Guaguas Municipales, S.A.</t>
  </si>
  <si>
    <t>CM 208/2023</t>
  </si>
  <si>
    <t>Dirección de arte, diseño gráfico, maquetación de contenido, diseño de tablas y gráficas del Informe de Sostenibilidad 2022 de Guaguas Municipales, S.A. </t>
  </si>
  <si>
    <t>CM 209/2023</t>
  </si>
  <si>
    <t>A35303932</t>
  </si>
  <si>
    <t>CAINSER Canarias Informática de Servicios</t>
  </si>
  <si>
    <t>Suministro de 15 cuadros de automatización para el nuevo sistema de billetería en empresas de trasnporte.</t>
  </si>
  <si>
    <t>CM 210/2023</t>
  </si>
  <si>
    <t>B67671255</t>
  </si>
  <si>
    <t>SYRUP, S.L.</t>
  </si>
  <si>
    <t>Nuevos títulos turísticos en App para móvil para validar mediante código QR. </t>
  </si>
  <si>
    <t>CM 211/2023</t>
  </si>
  <si>
    <t>Canarias Blue Crea S.L.</t>
  </si>
  <si>
    <t>Suministro de camisetas para promoción de eventos deportivos (Campus de Verano) por parte de Guaguas Municipales, S.A. </t>
  </si>
  <si>
    <t>CM 212/2023</t>
  </si>
  <si>
    <t>Campaña de sostenibilidad "Seis ejes, seis causas", vinculada a la adhesión al Pacto Mundial de Naciones Unidas de Guaguas Municipales, S.A.</t>
  </si>
  <si>
    <t>CM 213/2023</t>
  </si>
  <si>
    <t>Reparación de desperfectos en la carrocería y sustitución del parabrisas delantero de la unidad 827 de la flota de Guaguas Municipales, S.A. </t>
  </si>
  <si>
    <t>CM 214/2023</t>
  </si>
  <si>
    <t>Reparación de desperfectos en la carrocería ocasionados por un golpe en la unidad 797 de la flota de Guaguas Municipales, S.A.</t>
  </si>
  <si>
    <t>CM 215/2023</t>
  </si>
  <si>
    <t>Reparación de desperfectos en la carrocería de la unidad 793 de la flota de Guaguas Municipales, S.A.</t>
  </si>
  <si>
    <t>CM 216/2023</t>
  </si>
  <si>
    <t>Evaluación estructural, redacción de proyecto y dirección de obra para la rehabilitación del pilar en rampa de cochera de Guaguas Municipales, S.A. </t>
  </si>
  <si>
    <t>CM 217/2023</t>
  </si>
  <si>
    <t>Actualización de las fichas de horario y termómetros de la red de paradas de Guaguas Municipales, S.A. por el cambio de temporada a verano</t>
  </si>
  <si>
    <t>CM 218/2023</t>
  </si>
  <si>
    <t>Sustitución de la caja de velocidades de la unidad 672 de la flota de Guaguas Municipales, S.A.</t>
  </si>
  <si>
    <t>CM 219/2023</t>
  </si>
  <si>
    <t>Alquiler de tres contenedores para guardar documentación y material ubicados en cuartos a demoler durante la reforma de la rampa ubicada en la cochera de Guaguas Municipales S.A. </t>
  </si>
  <si>
    <t>CM 220/2023</t>
  </si>
  <si>
    <t>Revisión de los extintores de la flota de Guaguas Municipales S.A.</t>
  </si>
  <si>
    <t>CM 221/2023</t>
  </si>
  <si>
    <t>Reparación de avería en el motor de la unidad 715 de la flota de Guaguas Municipales, S.a.</t>
  </si>
  <si>
    <t>CM 222/2023</t>
  </si>
  <si>
    <t>Reparación de avería en la suspensión trasera de la unidad 183 de la flota de Guaguas Municipales, S.A. </t>
  </si>
  <si>
    <t>CM 223/2023</t>
  </si>
  <si>
    <t>FALCK SCI, S.A.</t>
  </si>
  <si>
    <t>Curso de Protección Contra Incendios para Equipos de Primera Intervención para el personal de Guaguas Municipales, S.A.. </t>
  </si>
  <si>
    <t>CM 224/2023</t>
  </si>
  <si>
    <t>CM 225/2023</t>
  </si>
  <si>
    <t>Reparación de desperfectos en la carrocería de la unidad 825 de la flota de Guaguas Municipales, S.A.</t>
  </si>
  <si>
    <t>CM 226/2023</t>
  </si>
  <si>
    <t>Revisión de mantenimiento e ITV de la unidad 184 de la flota de Guaguas Municipales, S.A.</t>
  </si>
  <si>
    <t>CM 227/2023</t>
  </si>
  <si>
    <t>Adquisición de estación de recarga de aire acondicionado para sistemas de alta capacidad para las instalaciones de Guaguas Municipales, S.A.</t>
  </si>
  <si>
    <t>CM 228/2023</t>
  </si>
  <si>
    <t>Revisión de mantenimiento e ITV de la unidad 184 de la flota de Guaguas Municipales, S.A. </t>
  </si>
  <si>
    <t>RELACIÓN DE CONTRATOS MENORES GMSA 3º TRIMESTRE 2023</t>
  </si>
  <si>
    <t>CM 229/2023</t>
  </si>
  <si>
    <t>Servicio de mantenimiento e ITV de la unidad 607 de la flota de Guaguas Municipales, S.A. </t>
  </si>
  <si>
    <t>CM 230/2023</t>
  </si>
  <si>
    <t>Reparación de la rampa PMR de la unidad 800 de la flota de Guaguas Municipales, S.A.</t>
  </si>
  <si>
    <t>CM 231/2023</t>
  </si>
  <si>
    <t>Reparación de desperfectos en la carrocería y sustitución de un cristal lateral de la unidad 803 de la flota de Guaguas Municipales, S.A.</t>
  </si>
  <si>
    <t>CM 232/2023</t>
  </si>
  <si>
    <t>Reparación de la caja de velocidades de la unidad 511 de la flota de Guaguas Municipales, S.A.</t>
  </si>
  <si>
    <t>CM 233/2023</t>
  </si>
  <si>
    <t>Creación de nueva parada provisional, modificación de plano en parada y actualización de los horarios en fines de semana en fichas de horarios y termómetros de las paradas de la red de Guaguas Municipales, S.A. </t>
  </si>
  <si>
    <t>CM 234/2023</t>
  </si>
  <si>
    <t>Servicios Integrales Seprom S.L.U.</t>
  </si>
  <si>
    <t>Revisión de los sistemas anticaída y equipos de protección individual en taller, cochera y terminales de Guaguas Municipales S.A.</t>
  </si>
  <si>
    <t>CM 235/2023</t>
  </si>
  <si>
    <t>Con el presente contrato se satisface la necesidad de contar con una base de datos jurídica que sirva de soporte al departamento de Asesoría Jurídica y Contratación en el desarrollo de sus funciones.</t>
  </si>
  <si>
    <t>CM 236/2023</t>
  </si>
  <si>
    <t>Servicio de señalización de tráfico para el plan de movilidad del evento Granca Live Fest que se va a celebrar los días 7 y 8 de julio de 2023.</t>
  </si>
  <si>
    <t>CM 237/2023</t>
  </si>
  <si>
    <t>X4895983L</t>
  </si>
  <si>
    <t>Anne Louise Marie Baurain</t>
  </si>
  <si>
    <t>Curso de formación a empleados de Guaguas Municipales, S.A. </t>
  </si>
  <si>
    <t>CM 238/2023</t>
  </si>
  <si>
    <t>G35622844</t>
  </si>
  <si>
    <t>Fundación Canaria de la Federación de Empresarios del Metal de Las Palmas</t>
  </si>
  <si>
    <t>21/07723</t>
  </si>
  <si>
    <t>CM 239/2023</t>
  </si>
  <si>
    <t>Reparación de avería en la instalación eléctrica de la unidad 741 de la flota de Guaguas Municipales, S.A.</t>
  </si>
  <si>
    <t>CM 240/2023</t>
  </si>
  <si>
    <t>Reparación del sistema de cambio automático de la unidad 719 de la flota de Guaguas Municipales, S.A. </t>
  </si>
  <si>
    <t>CM 241/2023</t>
  </si>
  <si>
    <t>Reparación de desperfectos en la carrocería de la unidad 655 de la flota de Guaguas Municipales, S.A. </t>
  </si>
  <si>
    <t>CM 242/2023</t>
  </si>
  <si>
    <t>B76271394</t>
  </si>
  <si>
    <t>SLAB Consultores de Ingeniería Civil y Arquitectura, S.L.</t>
  </si>
  <si>
    <t>Estudio de alternativas y desarrollo del anteproyecto de la cochera de Guaguas Municipales, S.A. en Jinámar.</t>
  </si>
  <si>
    <t>CM 243/2023</t>
  </si>
  <si>
    <t xml:space="preserve">Revisión de mantenimiento e ITV de la unidad 725 de la flota de Guaguas Municipales, S.A. </t>
  </si>
  <si>
    <t>CM 244/2023</t>
  </si>
  <si>
    <t>Acción comercial para el servicio especial realizado por Guaguas Municipales, S.A. para el concierto de la Orquesta Filármonica de Gran Canaria en el marco del Temudas Fest 2023</t>
  </si>
  <si>
    <t>CM 245/2023</t>
  </si>
  <si>
    <t xml:space="preserve">Revisión de mantenimiento e ITV de la unidad 721 de la flota de Guaguas Municipales, S.A. </t>
  </si>
  <si>
    <t>CM 246/2023</t>
  </si>
  <si>
    <t xml:space="preserve">Revisión de mantenimiento e ITV de la unidad 722 de la flota de Guaguas Municipales, S.A. </t>
  </si>
  <si>
    <t>CM 247/2023</t>
  </si>
  <si>
    <t>Implementación de actualizaciones y mejoras en la web de Guaguas Municipales, S.A.</t>
  </si>
  <si>
    <t>CM 248/2023</t>
  </si>
  <si>
    <t>Servicio de rotulación de dos nuevos vehículos auxiliares de la flota de Guaguas Municipales, S.A.</t>
  </si>
  <si>
    <t>CM 249/2023</t>
  </si>
  <si>
    <t>Sustitución de soportes con sensores de la articulación central de la unidad 756 de la flota de Guaguas Municipales, S.A. </t>
  </si>
  <si>
    <t>CM 250/2023</t>
  </si>
  <si>
    <t>Sustitución del parabrisas delantero de la unidad 785 de la flota de Guaguas Municipales, S.A. </t>
  </si>
  <si>
    <t>CM 251/2023</t>
  </si>
  <si>
    <t>Servicio de software de notificaciones electrónicas y servicio de centralización de certificados en la nube para Guaguas Municipales, S. A.</t>
  </si>
  <si>
    <t>CM 252/2023</t>
  </si>
  <si>
    <t>Obra de acondicionamiento en el departamento de Informática y TIC del edificio de Guaguas Municipales, S.A. en la calle Arequipa. </t>
  </si>
  <si>
    <t>CM 253/2023</t>
  </si>
  <si>
    <t>A78053147</t>
  </si>
  <si>
    <t>Telefónica Soluciones Informática y Comunicaciones de España, S.A.U.</t>
  </si>
  <si>
    <t>Servicio de asesoramiento a Guaguas Municipales, S.A. en la adecuación y certificación oficial del Esquema Nacional de Seguridad, de conformidad a la normativa legal del ENS.</t>
  </si>
  <si>
    <t>CM 254/2023</t>
  </si>
  <si>
    <t>Reparación de desperfectos en la carrocería y sustitución de un cristal lateral de la unidad 739 de la flota de Guaguas Municipales, S.A.</t>
  </si>
  <si>
    <t>CM 255/2023</t>
  </si>
  <si>
    <t>Servicio de consultoría para la selección de un Técnico/a de Innovación y Seguimiento de Proyectos para Guaguas Municipales, S.A. </t>
  </si>
  <si>
    <t>CM 256/2023</t>
  </si>
  <si>
    <t>B76041284</t>
  </si>
  <si>
    <t>Advanced Development Resources and Training People, S.L.</t>
  </si>
  <si>
    <t>Servicio de consultoría para la selección de un Técnico/a de Contratación y Servicios Jurídicos para Guaguas Municipales, S.A. </t>
  </si>
  <si>
    <t>CM 257/2023</t>
  </si>
  <si>
    <t>Servicio de consultoría para la selección de un Director/a Económico Financiero para Guaguas Municipales, S.A. </t>
  </si>
  <si>
    <t>CM 258/2023</t>
  </si>
  <si>
    <t>Servicio de consultoría para la selección de un Ingeniero/a de Telecomunicaciones para Guaguas Municipales, S.A. </t>
  </si>
  <si>
    <t>CM 259/2023</t>
  </si>
  <si>
    <t>Actualización de fichas de horario y termómetros por el cambio de temporada a invierno de la red de líneas de Guaguas Municipales, S.A. </t>
  </si>
  <si>
    <t>CM 260/2023</t>
  </si>
  <si>
    <t>Reparación de la caja de velocidades ECOLIFE número de serie 00298737 y bastidor 4181040052 de Guaguas Municipales, S.A.</t>
  </si>
  <si>
    <t>CM 261/2023</t>
  </si>
  <si>
    <t>Reparación de diversos desperfectos en la carrocería de la unidad 822 de la flota de Guaguas Municipales, S.A. </t>
  </si>
  <si>
    <t>CM 262/2023</t>
  </si>
  <si>
    <t>Reparación de desperfectos en la carrocería de la unidad 761 de la flota de Guaguas Municipales, S.A.</t>
  </si>
  <si>
    <t>CM 263/2023</t>
  </si>
  <si>
    <t>Sustitucion de cristal lateral con ventana abatible de la unidad 792 de la flota de Guaguas Municipales, S.A.</t>
  </si>
  <si>
    <t>CM 264/2023</t>
  </si>
  <si>
    <t>Copatrocinio del Foro Salud y Bienestar Laboral de Guaguas Municipales, S.A. a celebrar en las instalaciones del periódico Canarias 7</t>
  </si>
  <si>
    <t>CM 265/2023</t>
  </si>
  <si>
    <t>G13935226</t>
  </si>
  <si>
    <t>Poliformación Social 33</t>
  </si>
  <si>
    <t>Servicios de Fundación Poliformación Social 33 para la realización de Jornadas de Mediación y Consejos de Seguridad para empleados de Guaguas Municipales, S.A. </t>
  </si>
  <si>
    <t>CM 266/2023</t>
  </si>
  <si>
    <t>Reparación de avería en la caja de velocidades de la unidad 637 de la flota de Guaguas Municipales, S.A.</t>
  </si>
  <si>
    <t>CM 267/2023</t>
  </si>
  <si>
    <t>Reparación de avería en el grupo cónico y cojinetes del eje y cojinetes y retenes de los bujes de la unidad 691 de la flota de Guaguas Municipales, S.A. </t>
  </si>
  <si>
    <t>CM 268/2023</t>
  </si>
  <si>
    <t>Limpieza, segregación y retirada de residuos contaminados y no contaminados del taller de Guaguas Municipales, S.A. </t>
  </si>
  <si>
    <t>CM 269/2023</t>
  </si>
  <si>
    <t>B35977347</t>
  </si>
  <si>
    <t>Ayudas Hidráulicas Servicio Asistencia Técnica, S.L.</t>
  </si>
  <si>
    <t>Suministro de cableado, chapas galvanizadas, guías de carril y otros elementos para las instalaciones de Guaguas Municipales, S.A. </t>
  </si>
  <si>
    <t>CM 270/2023</t>
  </si>
  <si>
    <t>Reparación de avería en el eje trasero de la unidad 728 de la flota de Guaguas Municipales, S.A. </t>
  </si>
  <si>
    <t>CM 271/2023</t>
  </si>
  <si>
    <t>Reparación de diversos desperfectos en la carrocería de la unidad 788 de la flota de Guaguas Municipales, S.A.</t>
  </si>
  <si>
    <t>CM 272/2023</t>
  </si>
  <si>
    <t>Impresión de ejemplares del Informe de Sostenibilidad del año 2022 de Guaguas Municipales, S.A.</t>
  </si>
  <si>
    <t>CM 273/2023</t>
  </si>
  <si>
    <t>Reparación de desperfectos ocasionados por un golpe en la parte delantera derecha de la unidad 749 de la flota de Guaguas Municipales, S.A. </t>
  </si>
  <si>
    <t>CM 274/2023</t>
  </si>
  <si>
    <t>Sustitución de un cristal lateral derecho de la unidad 804 de la flota de Guaguas Municipales, S.A. </t>
  </si>
  <si>
    <t>CM 275/2023</t>
  </si>
  <si>
    <t>Sustitución del parabrisas trasero y reparación de diversos desperfectos en la carrocería de la unidad 735 de la flota de Guaguas Municipales, S.A.</t>
  </si>
  <si>
    <t>CM 276/2023</t>
  </si>
  <si>
    <t>B83733089</t>
  </si>
  <si>
    <t>Sigmados, S.L.</t>
  </si>
  <si>
    <t>Realización y análisis del estudio de marca de Guaguas Municipales, S.A. </t>
  </si>
  <si>
    <t>CM 277/2023</t>
  </si>
  <si>
    <t>Servicio de mantenimiento e ITV de la unidad 713 de la flota de Guaguas Municipales, S.A.</t>
  </si>
  <si>
    <t>CM 278/2023</t>
  </si>
  <si>
    <t>B35572768</t>
  </si>
  <si>
    <t>Servicio de mantenimiento e ITV de la unidad 714 de la flota de Guaguas Municipales, S.A. </t>
  </si>
  <si>
    <t>CM 279/2023</t>
  </si>
  <si>
    <t>B35572769</t>
  </si>
  <si>
    <t>Reparación de la caja de velocidades ECOMAT 4 número de serie 00013316 y bastidor 4182064029 de Guaguas Municipales, S.A.</t>
  </si>
  <si>
    <t>CM 280/2023</t>
  </si>
  <si>
    <t>Implementación del servicio de acompañamiento médico de las incapacidades temporales de los empleados de Guaguas Municipales, S.A. </t>
  </si>
  <si>
    <t>CM 281/2023</t>
  </si>
  <si>
    <t>Formación y mejora de las habilidades de directivos y mandos de Guaguas Municipales, S.A. para la gestión de ausencias.</t>
  </si>
  <si>
    <t>CM 282/2023</t>
  </si>
  <si>
    <t>Servicio de reparación de desperfectos en la carrocería de la unidad 821 de la flota de Guaguas Municipales, S.A.</t>
  </si>
  <si>
    <t>CM 283/2023</t>
  </si>
  <si>
    <t>Servicio de mantenimiento e ITV de la unidad 701 de la flota de Guaguas Municipales, S.A. </t>
  </si>
  <si>
    <t>CM 284/2023</t>
  </si>
  <si>
    <t>Anticimex 3D Sanidad Ambiental S.A.</t>
  </si>
  <si>
    <t>Servicio preventivo contra la legionelosis en las instalaciones de Guaguas Municipales, S.A. </t>
  </si>
  <si>
    <t>CM 285/2023</t>
  </si>
  <si>
    <t>Instalación de una línea de vida en la planta 5 anexo a cubierta de chapa de la sede central de Guaguas Municipales, S.A.</t>
  </si>
  <si>
    <t>CM 286/2023</t>
  </si>
  <si>
    <t>Actualización de fichas de horario de la temporada de invierno de la red de líneas de Guaguas Municipales, S.A por nuevas modificaciones. </t>
  </si>
  <si>
    <t>CM 287/2023</t>
  </si>
  <si>
    <t>Servicio de retirada de lodos del separador de hidrocarburos de Guaguas Municipales, S.A.</t>
  </si>
  <si>
    <t>CM 288/2023</t>
  </si>
  <si>
    <t>Servicio de mantenimiento preventivo PCI de la sede central de Guaguas Municipales, S.A. en la calle Arequipa, s/n y en el resto de oficinas y terminales de la compañía.</t>
  </si>
  <si>
    <t>CM 289/2023</t>
  </si>
  <si>
    <t>Reparación de desperfectos ocasionados por un golpe delantero en la carrocería de la unidad 774 de la flota de Guaguas Municipales, S.A. </t>
  </si>
  <si>
    <t>CM 290/2023</t>
  </si>
  <si>
    <t>Reparación de la caja de velocidades de la unidad 606 de la flota de Guaguas Municipales, S.A. </t>
  </si>
  <si>
    <t>CM 291/2023</t>
  </si>
  <si>
    <t>Servicio de mantenimiento e ITV de la unidad 703 de la flota de Guaguas Municipales, S.A.</t>
  </si>
  <si>
    <t>CM 292/2023</t>
  </si>
  <si>
    <t>Reparación de desperfectos en la carrocería de la unidad 800 de la flota de Guaguas Municipales, S.A.</t>
  </si>
  <si>
    <t>CM 293/2023</t>
  </si>
  <si>
    <t>Servicio de mantenimiento e ITV de la unidad 727 de la flota de Guaguas Municipales, S.A. </t>
  </si>
  <si>
    <t>CM 294/2023</t>
  </si>
  <si>
    <t>Reparación de avería en la barra estabilizadora de la unidad 759 de la flota de Guaguas Municipales, S.A.</t>
  </si>
  <si>
    <t>CM 295/2023</t>
  </si>
  <si>
    <t>Producción y montaje de información al viajero en la oficina comercial de Guaguas Municipales, S.A. situada en el Obelisco. </t>
  </si>
  <si>
    <t>CM 296/2023</t>
  </si>
  <si>
    <t>Cobertura informativa de la Semana Europea de la Movilidad 2023</t>
  </si>
  <si>
    <t>CM 297/2023</t>
  </si>
  <si>
    <t>B01870039</t>
  </si>
  <si>
    <t>VOLKANO MEDIA GROUP, S.L</t>
  </si>
  <si>
    <t>Producción de streaming para emisión de un podcast de Guaguas Municipales, S.A. desde el Mercado del Puerto. </t>
  </si>
  <si>
    <t>CM 298/2023</t>
  </si>
  <si>
    <t>Servicio fotográfico para la realización del calendario de empresa de Guaguas Municipales, 2024, incluyendo hemeroteca y fotografías institucionales. </t>
  </si>
  <si>
    <t>CM 299/2023</t>
  </si>
  <si>
    <t>Servicio de reparación de desperfectos en la carrocería de la unidad 759 de la flota de Guaguas Municipales, S.A. </t>
  </si>
  <si>
    <t>CM 300/2023</t>
  </si>
  <si>
    <t>Servicio de mantenimiento e ITV de la unidad 702 de la flota de Guaguas Municipales, S.A. </t>
  </si>
  <si>
    <t>CM 301/2023</t>
  </si>
  <si>
    <t>Servicio de mantenimiento e ITV de la unidad 726 de la flota de Guaguas Municipales, S.A. </t>
  </si>
  <si>
    <t>CM 302/2023</t>
  </si>
  <si>
    <t>Acciones informativas en radio con ocasión de la Semana Europea de la Movilidad, 2023 </t>
  </si>
  <si>
    <t>CM 303/2023</t>
  </si>
  <si>
    <t>Reparación de desperfectos en la carrocería de la unidad 799 de la flota de Guaguas Municipales, S.A.</t>
  </si>
  <si>
    <t>CM 304/2023</t>
  </si>
  <si>
    <t>Sustitución del parabrisas delantero y reparación de golpes en la carrocería de la unidad 760 de la flota de Guaguas Municipales, S.A. </t>
  </si>
  <si>
    <t>CM 305/2023</t>
  </si>
  <si>
    <t>Desmontaje de la caja de velocidades de la unidad 708 de la flota de Guaguas Municipales, S.A. y montaje de una aportada por la empresa. </t>
  </si>
  <si>
    <t>CM 306/2023</t>
  </si>
  <si>
    <t>Sustitución de un cristal del lateral izquierdo y la reparación de desperfectos en la carrocería de la unidad 747 de la flota de Guaguas Municipales, S.A.</t>
  </si>
  <si>
    <t>CM 307/2023</t>
  </si>
  <si>
    <t>Reparación de un alternador de la unidad 606 de la flota de Guaguas Municipales, S.A. </t>
  </si>
  <si>
    <t>CM 308/2023</t>
  </si>
  <si>
    <t>Producción del stand "Startup Canarias" y de vídeos divulgativos de Guaguas Municipales, S.A.</t>
  </si>
  <si>
    <t>CM 309/2023</t>
  </si>
  <si>
    <t>Sustitución de un cristal lateral y reparación de daños en el lado derecho de la carrocería de la unidad 803 de la flota de Guaguas Municipales, S.A. </t>
  </si>
  <si>
    <t>CM 310/2023</t>
  </si>
  <si>
    <t xml:space="preserve">Reparación de la caja de velocidades de la unidad 577 de la flota de Guaguas Municipales, S.A. </t>
  </si>
  <si>
    <t>CM 311/2023</t>
  </si>
  <si>
    <t>Reparación del sistemqa de articulación de la unidad 752 de la flota de Guaguas Municipales, S.A.</t>
  </si>
  <si>
    <t>RELACIÓN DE CONTRATOS MENORES GMSA 4º TRIMESTRE 2023</t>
  </si>
  <si>
    <t>Tipo</t>
  </si>
  <si>
    <t>CM 312/2023</t>
  </si>
  <si>
    <t>Sustitución de la caja de velocidades de la unidad 665 de la flota de Guaguas Municipales, S.A.</t>
  </si>
  <si>
    <t>CM 313/2023</t>
  </si>
  <si>
    <t>Reparación de la caja de velocidades de la unidad 660 de la flota de Guaguas Municipales, S.A.</t>
  </si>
  <si>
    <t>CM 314/2023</t>
  </si>
  <si>
    <t>B47692363</t>
  </si>
  <si>
    <t>Five Flames Mobile S.L.</t>
  </si>
  <si>
    <t>Servicio de preproducción, producción y postproducción de vídeos explicativos del funcionamiento de la nueva app de Guaguas Municipales, S.A.</t>
  </si>
  <si>
    <t>CM 315/2023</t>
  </si>
  <si>
    <t>Inserción publicitaria en prensa local, Canarias 7, por su ejemplar número 15.000.</t>
  </si>
  <si>
    <t>CM 316/2023</t>
  </si>
  <si>
    <t>Sustitución de la caja de velocidades de la unidad 655 de la flota de Guaguas Municipales, S.A. </t>
  </si>
  <si>
    <t>CM 317/2023</t>
  </si>
  <si>
    <t>Sustitución de la estructura metálica del poste ECCOP A0439 de información al viajero de la parada 496 de Guaguas Municipales, S.A.</t>
  </si>
  <si>
    <t>CM 318/2023</t>
  </si>
  <si>
    <t>Clasificación, retirada, limpieza y colocación de nuevos horarios en distintos formatos en las paradas de la red de líneas de Guaguas Municipales, S.A. </t>
  </si>
  <si>
    <t>CM 319/2023</t>
  </si>
  <si>
    <t>Reparación de desperfectos en la carrocería de la unidad 762 de la flota de Guaguas Municipales, S.A.</t>
  </si>
  <si>
    <t>CM 320/2023</t>
  </si>
  <si>
    <t>Sustitución del parabrisas delantero de la unidad 771 de la flota de Guaguas Municipales, S.A. CM</t>
  </si>
  <si>
    <t>CM 321/2023</t>
  </si>
  <si>
    <t>Reparación caja de velocidades ECOLIFE 0029762 de Guaguas Municipales, S.A.</t>
  </si>
  <si>
    <t>CM 322/2023</t>
  </si>
  <si>
    <t>Reparación de diversos desperfectos en la carrocería de la unidad 828 de la flota de Guaguas Municipales, S.A. </t>
  </si>
  <si>
    <t>CM 323/2023</t>
  </si>
  <si>
    <t>Reparación de daños ocasionados por un golpe en la carrocería de la unidad 785 de la flota de Guaguas Municipales, S.A. y sustitución de varios cristales rotos. </t>
  </si>
  <si>
    <t>CM 324/2023</t>
  </si>
  <si>
    <t>Reparación de daños en la carrocería de la unidad 761 de la flota de Guaguas Municipales, S.A.</t>
  </si>
  <si>
    <t>CM 325/2023</t>
  </si>
  <si>
    <t>B76339548</t>
  </si>
  <si>
    <t>Reflejos Vídeo, S.L.</t>
  </si>
  <si>
    <t>Vídeo making of del calendario de empresa 2024 de Guaguas Municipales, S.A.. Comunicación Interna.</t>
  </si>
  <si>
    <t>CM 326/2023</t>
  </si>
  <si>
    <t>Servicio de limpieza de residuos no peligrosos del taller de Guaguas Municipales, S.A. </t>
  </si>
  <si>
    <t>CM 327/2023</t>
  </si>
  <si>
    <t>Inserción publicitaria de los vídeos de la campaña de sostenibilidad "Seis ejes, un motivo" de Guaguas Municipales, S.A. en el medio digital Canarias Ahora.</t>
  </si>
  <si>
    <t>CM 328/2023</t>
  </si>
  <si>
    <t>Inserción de un banner en el medio digital "Atlántico hoy" y entrevista en "Desayuno Atlántico hoy" al presidente del Consejo de Administración de Guaguas Municipales, S.A. </t>
  </si>
  <si>
    <t>CM 329/2023</t>
  </si>
  <si>
    <t>Acción comercial por Navidad de villancicos americanos a 3 voces "XMAS THREE" en itinerancia por las unidades de Guaguas Municipales, S.A.</t>
  </si>
  <si>
    <t>CM 330/2023</t>
  </si>
  <si>
    <t>Reparación de una avería en el motor de la unidad 632 de la flota de Guaguas Municipales, S.A. </t>
  </si>
  <si>
    <t>CM 331/2023</t>
  </si>
  <si>
    <t>B09634361</t>
  </si>
  <si>
    <t>Consulting Gateca, S.L.</t>
  </si>
  <si>
    <t>Coordinación de Seguridad y Salud en fase de ejecución de la obra "Ampliación y adaptación de la instalación eléctrica en B.T. de la cochera de Guaguas Municipales, S.A.</t>
  </si>
  <si>
    <t>CM 332/2023</t>
  </si>
  <si>
    <t>Reparación de diversos desperfectos en la carrocería de la unidad 778 de la flota de Guaguas Municipales, S.A.</t>
  </si>
  <si>
    <t>CM 333/2023</t>
  </si>
  <si>
    <t>Plan de medios digital de la campaña "Seis ejes, un motivo" de Guaguas Municipales, S.A. </t>
  </si>
  <si>
    <t>CM 334/2023</t>
  </si>
  <si>
    <t>Inserción publicitaria en la revista Crónicas de Gran Canaria de la campaña de sostenibilidad "Seis ejes, un motivo" de Guaguas Municipales, S.A. </t>
  </si>
  <si>
    <t>CM 335/2023</t>
  </si>
  <si>
    <t>A38491098</t>
  </si>
  <si>
    <t>Televisión Pública de Canarias, S.A.</t>
  </si>
  <si>
    <t>Inserción publicitaria en Televisión Canaria de la campaña de sostenibilidad "Seis ejes, un motivo" de Guaguas Municipales, S.A. </t>
  </si>
  <si>
    <t>CM 336/2023</t>
  </si>
  <si>
    <t>Realización de una entrevista al director general de Guaguas Municipales, S.A. para hablar sobre movilidad. </t>
  </si>
  <si>
    <t>CM 337/2023</t>
  </si>
  <si>
    <t>B76349489</t>
  </si>
  <si>
    <t>La Sombrilla Artes Gráficas, S.L.</t>
  </si>
  <si>
    <t>Colaboración de patrocinio para el evento Climathon en Las Palmas de Gran Canaria. </t>
  </si>
  <si>
    <t>CM 338/2023</t>
  </si>
  <si>
    <t>Desarrollo de app del empleado de Guaguas Municipales, S.A. y asistencia técnica para su implantación, puesta en marcha y divulgación. </t>
  </si>
  <si>
    <t>CM 339/2023</t>
  </si>
  <si>
    <t>Copatrocinio Foro de Movilidad a celebrar en las instalaciones del Canarias 7 en el mes de noviembre.</t>
  </si>
  <si>
    <t>CM 340/2023</t>
  </si>
  <si>
    <t>Reparación de diversos desperfectos en la carrocería de la unidad 762 de la flota de Guaguas Municipales, S.A.</t>
  </si>
  <si>
    <t>CM 341/2023</t>
  </si>
  <si>
    <t>Servicio de mantenimiento e ITV de la unidad 723 de la flota de Guaguas Municipales, S.A. </t>
  </si>
  <si>
    <t>CM 342/2023</t>
  </si>
  <si>
    <t>G76345545</t>
  </si>
  <si>
    <t>Fundación Canaria Universidad Fernando Pessoa Canarias</t>
  </si>
  <si>
    <t>Cesión temporal de la zona de aulario para Guaguas Municipales, S.A.durante los dias 23 y 24 de octubre y 28 y 29 de noviembre, de 9 a 15 h con servicio de catering/desayuno en INNOVEGUETA. </t>
  </si>
  <si>
    <t>CM 343/2023</t>
  </si>
  <si>
    <t>Reparación de la rampa de PMR y la mampara de la unidad 547 de la flota de Guaguas Municipales, S.A.</t>
  </si>
  <si>
    <t>CM 344/2023</t>
  </si>
  <si>
    <t>J76204692</t>
  </si>
  <si>
    <t>BELLO Y MONTERDE ARQUITECTOS, S.C.P.</t>
  </si>
  <si>
    <t>Redacción del anteproyecto de renovación y adaptación de la Plaza Ingeniero Manuel Becerra de Las Palmas de Gran Canaria. </t>
  </si>
  <si>
    <t>CM 345/2023</t>
  </si>
  <si>
    <t>B35091628</t>
  </si>
  <si>
    <t>Alianza Alemán Blaker, S.L.</t>
  </si>
  <si>
    <t>Suministro de estanterías para ampliación de las instalaciones de almacenamiento existentes en las dependencias centrales de Guaguas Municipales, S.A. </t>
  </si>
  <si>
    <t>CM 346/2023</t>
  </si>
  <si>
    <t>CM 347/2023</t>
  </si>
  <si>
    <t>Reparación de roces en la parte baja de ambos lados y sustitución del parabrisas delantero de la unidad 808 de la flota de Guaguas Municipales, S.A.</t>
  </si>
  <si>
    <t>CM 348/2023</t>
  </si>
  <si>
    <t>Reparación de desperfectos en la carrocería de la unidad 573 de la flota de Guaguas Municipales, S.A.</t>
  </si>
  <si>
    <t>CM 349/2023</t>
  </si>
  <si>
    <t>Servicio de mantenimiento e ITV de la unidad 720 de la flota de Guaguas Municipales, S.A. </t>
  </si>
  <si>
    <t>CM 350/2023</t>
  </si>
  <si>
    <t>44708112E</t>
  </si>
  <si>
    <t>Jaime Lancelot Montesdeoca Rocha</t>
  </si>
  <si>
    <t>Redacción del anteproyecto de reordenación de la estación del Teatro para Guaguas Municipales, S.A.</t>
  </si>
  <si>
    <t>CM 351/2023</t>
  </si>
  <si>
    <t>45783406C</t>
  </si>
  <si>
    <t>Iara Rodríguez Hernández</t>
  </si>
  <si>
    <t>Patrocinio de la marca Guaguas Municipales, S.A. en la feria Expofuturo que se celebrará los días 30 de noviembre y 1 de diciembre en el Parque San Telmo</t>
  </si>
  <si>
    <t>CM 352/2023</t>
  </si>
  <si>
    <t>G35103431</t>
  </si>
  <si>
    <t>Radio ECCA, Fundación Canaria</t>
  </si>
  <si>
    <t>Formación en PRL Y Sensibilización Igualdad Customizados e inclusión plataforma ECCA. </t>
  </si>
  <si>
    <t>CM 353/2023</t>
  </si>
  <si>
    <t>Reparación de una avería en el sistema de frenado de la unidad 719 de la flota de vehículos de Guaguas Municipales, S.A.</t>
  </si>
  <si>
    <t>CM 354/2023</t>
  </si>
  <si>
    <t>Servicio de mantenimiento e ITV de la unidad 183 de la flota de vehículos de Guaguas Municipales, S.A.</t>
  </si>
  <si>
    <t>CM 355/2023</t>
  </si>
  <si>
    <t>Servicio de mantenimiento e ITV de la unidad 724 de la flota de vehículos de Guaguas Municipales, S.A.</t>
  </si>
  <si>
    <t>CM 356/2023</t>
  </si>
  <si>
    <t>Sustitución de tres ventanas del lateral izquierdo de la unidad 740 de la flota de vehículos de Guaguas Municipales, S.A. </t>
  </si>
  <si>
    <t>CM 357/2023</t>
  </si>
  <si>
    <t>Reparación de desperfectos en la carrocería y sustitución de un cristal de la unidad 794 de la flota de vehículos de Guaguas Municipales, S.A. </t>
  </si>
  <si>
    <t>CM 358/2023</t>
  </si>
  <si>
    <t>Reparación de diversos roces en la carrocería de la unidad 830 de la flota de vehículos de Guaguas Municipales, S.A.</t>
  </si>
  <si>
    <t>CM 359/2023</t>
  </si>
  <si>
    <t>Sustitución de los discos y las pastillas de freno, de los amortiguadores traseros y de las baterías de la unidad 691 de la flota de vehículos de Guaguas Municipales, S.A.</t>
  </si>
  <si>
    <t>CM 360/2023</t>
  </si>
  <si>
    <t>Reparación de varios desperfectos en la carrocería y la sustitución de un cristal roto sobre la puerta delantera de la unidad 771 de la flota de vehículos de Guaguas Municipales, S.A.</t>
  </si>
  <si>
    <t>CM 361/2023</t>
  </si>
  <si>
    <t>Sustitución de las tuberías hidráulicas del sistema de articulación giratoria de la unidad 817 de la flota de vehículos de Guaguas Municipales, S.A. </t>
  </si>
  <si>
    <t>CM 362/2023</t>
  </si>
  <si>
    <t>Sustitución un cristal de la puerta delantera de la unidad 780 de la flota de vehículos de Guaguas Municipales, S.A. </t>
  </si>
  <si>
    <t>CM 363/2023</t>
  </si>
  <si>
    <t>Reparación del grupo diferencial de la unidad 703 de la flota de vehículos de Guaguas Municipales, S.A.</t>
  </si>
  <si>
    <t>CM 364/2023</t>
  </si>
  <si>
    <t>Ampliación de la cámaras CCTV del almacén de Guaguas Municipales, S.A.</t>
  </si>
  <si>
    <t>CM 365/2023</t>
  </si>
  <si>
    <t>Reparación de fallo en el sistema de pandeo de la unidad 812 de la flota de vehículos de Guaguas Municipales, S.A.</t>
  </si>
  <si>
    <t>CM 366/2023</t>
  </si>
  <si>
    <t>Modificación de horarios de la Línea 47 y adaptación de paradas a nuevos postes, termómetros y nuevos sistemas de la red de líneas de Guaguas Municipales, S.A.</t>
  </si>
  <si>
    <t>CM 367/2023</t>
  </si>
  <si>
    <t>Servicio de mantenimiento e ITV de la unidad 728 de la flota de vehículos de Guaguas Municipales, S.A. </t>
  </si>
  <si>
    <t>CM 368/2023</t>
  </si>
  <si>
    <t>Reparación de la caja de velocidades con número de bastidor 4181080062 y número de serie 00368696 de Guaguas Municipales, S.A. </t>
  </si>
  <si>
    <t>CM 369/2023</t>
  </si>
  <si>
    <t>Reparación de caja de velocidades de la unidad 704 de la flota de vehículos de Guaguas Municipales, S.A. </t>
  </si>
  <si>
    <t>CM 370/2023</t>
  </si>
  <si>
    <t>Reparación de varios golpes en el lado delantero derecho y sustitución del parabrisas de la unidad 769 de la flota de vehículos de Guaguas Municipales, S.A.</t>
  </si>
  <si>
    <t>CM 371/2023</t>
  </si>
  <si>
    <t>Reparación de desperfectos en la carrocería y sustitución del faro trasero derecho de la unidad 799 de la flota de vehículos de Guaguas Municipales, S.A.</t>
  </si>
  <si>
    <t>CM 372/2023</t>
  </si>
  <si>
    <t>Reparación de las tuberías hidráulicas del sistema de articulación giratoria de la unidad 820 de la flota de vehículos de Guaguas Municipales, S.A. </t>
  </si>
  <si>
    <t>CM 373/2023</t>
  </si>
  <si>
    <t>Alquiler de equipamiento audiovisual para la rueda de prensa del 16 de noviembre en el Parque Santa Catalina por la presentación de la campaña "Marikas rurales".</t>
  </si>
  <si>
    <t>CM 374/2023</t>
  </si>
  <si>
    <t>44322836L</t>
  </si>
  <si>
    <t>Jonathan Marrero Suárez</t>
  </si>
  <si>
    <t>Levantamiento topográfico de los terrenos en los que se ubicará la nueva cochera de Guaguas Municipales, S.A. en Jinámar.</t>
  </si>
  <si>
    <t>CM 375/2023</t>
  </si>
  <si>
    <t>B35832229</t>
  </si>
  <si>
    <t>Taller Mecánico Los Tarahales, S.L.</t>
  </si>
  <si>
    <t>Servicio de mantenimiento e ITV de la unidad 702 de la flota de vehículos de Guaguas Municipales, S.A. </t>
  </si>
  <si>
    <t>CM 376/2023</t>
  </si>
  <si>
    <t>Creación y desarrollo de una APP para la recepción de artículos inventariables en el ERP de Guaguas Municipales, S.A.</t>
  </si>
  <si>
    <t>CM 377/2023</t>
  </si>
  <si>
    <t>B35838085</t>
  </si>
  <si>
    <t>Centro Especial de Empleo Servidis, S.L.</t>
  </si>
  <si>
    <t>Servicio de apoyo y acompañamiento de las visitas escolares que se realizan en las instalaciones centrales de Guaguas Municipales, S.A. </t>
  </si>
  <si>
    <t>CM 378/2023</t>
  </si>
  <si>
    <t>Servicio de mantenimiento e ITV de la unidad 719 de la flota de vehículos de Guaguas Municipales, S.A. </t>
  </si>
  <si>
    <t>CM 379/2023</t>
  </si>
  <si>
    <t>Cambio de diseño y actualización del plano general de las líneas de Guaguas Municipales, S.A.</t>
  </si>
  <si>
    <t>CM 380/2023</t>
  </si>
  <si>
    <t>B35907484</t>
  </si>
  <si>
    <t>BUCO ARQUITECTOS, S.L.</t>
  </si>
  <si>
    <t>Redacción de un estudio de detalle de la parcela en la que se pretende ubicar la nueva cochera de Guaguas Municipales, S.A., situada entre la calle Polígono de Jinámar Fase III y la Avenida Santa Rita de Nicasia.</t>
  </si>
  <si>
    <t>CM 381/2023</t>
  </si>
  <si>
    <t>Reparación de desperfectos en la parte trasera derecha de la unidad 787 de la flota de vehículos de Guaguas Municipales, S.A. originados por un golpe. </t>
  </si>
  <si>
    <t>CM 382/2023</t>
  </si>
  <si>
    <t>Reparación de avería por pérdida de gases de escape por el colector de la unidad 724 de la flota de Guaguas Municipales, S.A.</t>
  </si>
  <si>
    <t>CM 383/2023</t>
  </si>
  <si>
    <t>Retirada de elementos de información al viajero en diferentes paradas de la red de líneas de Guaguas Municipales, S.A.</t>
  </si>
  <si>
    <t>`1</t>
  </si>
  <si>
    <t>CM 384/2023</t>
  </si>
  <si>
    <t>Servicio de mantenimiento e ITV de la unidad 718 de la flota de vehículos de Guaguas Municipales, S.A.</t>
  </si>
  <si>
    <t>CM 385/2023</t>
  </si>
  <si>
    <t>Reparación de una avería en la suspensión de la unidad 725 de la flota de vehículos de Guaguas Municipales, S.A. </t>
  </si>
  <si>
    <t>CM 386/2023</t>
  </si>
  <si>
    <t>Reparación de daños en la carrocería y en el motor de la unidad 184 de la flota de vehículos de Guaguas Municipales, S.A. debido a un golpe frontal. </t>
  </si>
  <si>
    <t>CM 387/2023</t>
  </si>
  <si>
    <t>Sustitución del parabrisas delantero de la unidad 807 de la flota de vehículos de Guaguas Municipales, S.A.</t>
  </si>
  <si>
    <t>CM 388/2023</t>
  </si>
  <si>
    <t>Reparación de avería en el sistema de suspensión de la unidad 718 de la flota de vehículos de Guaguas Municipales, S.A. </t>
  </si>
  <si>
    <t>CM 389/2023</t>
  </si>
  <si>
    <t>Reparación de desperfectos en la carrocería y sustitución de dos cristales de la unidad 765 de la flota de vehículos de Guaguas Municipales, S.A.</t>
  </si>
  <si>
    <t>CM 390/2023</t>
  </si>
  <si>
    <t>Reparación de la estructura móvil de la rampa PMR de la unidad 823 de la flota de vehículos de Guaguas Municipales, S.A.</t>
  </si>
  <si>
    <t>CM 391/2023</t>
  </si>
  <si>
    <t>Desarrollos y Sistemas Informáticos Canarios, S.L.</t>
  </si>
  <si>
    <t>Desarrollo de una herramienta para gestionar incidencias en las recargas web y en las tarjetas virtuales para mejorar la experiencia del cliente desde el departamento de Calidad y Comercial. </t>
  </si>
  <si>
    <t>CM 392/2023</t>
  </si>
  <si>
    <t>Servicio de mantenimiento e ITV de la unidad 712 de la flota de vehículos de Guaguas Municipales, S.A.</t>
  </si>
  <si>
    <t>CM 393/2023</t>
  </si>
  <si>
    <t>Reparación de una avería en el sistema de frenado de la unidad 786 de la flota de vehículos de Guaguas Municipales, S.A. </t>
  </si>
  <si>
    <t>CM 394/2023</t>
  </si>
  <si>
    <t>Servicio de suscripción a la base de datos jurídica y de gestión de expedientes ARANZADI FUSIÓN DIAMOND mediante licencias para 15 usuarios nominales. </t>
  </si>
  <si>
    <t>CM 395/2023</t>
  </si>
  <si>
    <t>Inserción publicitaria en la revista Crónicas de Gran Canaria para la campaña navideña de Guaguas Municipales, S.A. </t>
  </si>
  <si>
    <t>CM 396/2023</t>
  </si>
  <si>
    <t>Reparación de daños en la carrocería y sustitución de cristales rotos de la unidad 764 de la flota de vehículos de Guaguas Municipales, S.A. </t>
  </si>
  <si>
    <t>CM 397/2023</t>
  </si>
  <si>
    <t>Sustitución del kit de extinción de la unidad 827 de la flota de vehículos de Guaguas Municipales, S.A. </t>
  </si>
  <si>
    <t>CM 398/2023</t>
  </si>
  <si>
    <t>B76269166</t>
  </si>
  <si>
    <t>Roj &amp; Alam, S.L.</t>
  </si>
  <si>
    <t>Colaboración en el proyecto cultural “Triana en Navidad"</t>
  </si>
  <si>
    <t>CM 399/2023</t>
  </si>
  <si>
    <t>Realización, producción y grabación del vídeo de felicitación de Navidad de Guaguas Municipales, S.A.</t>
  </si>
  <si>
    <t>CM 400/2023</t>
  </si>
  <si>
    <t>Actualización de planos de marquesinas y del plano del Intercambiador de Santa Catalina por cambio de recorrido de la línea Luna 2, de la red de Guaguas Municipales, S.A.</t>
  </si>
  <si>
    <t>CM 401/2023</t>
  </si>
  <si>
    <t>Inserción publicitaria en radio (Cadena 100 y Cope Gran Canaria) para publicitar la campaña con motivo de la Navidad de Guaguas Municipales, S.A.</t>
  </si>
  <si>
    <t>CM 402/2023</t>
  </si>
  <si>
    <t>B35626308</t>
  </si>
  <si>
    <t>INFORWEBPYME, S.L.</t>
  </si>
  <si>
    <t>Certificación del cableado estructurado con entrega de mediciones PDF de las instalaciones de la sede central de Guaguas Municipales, S.A. </t>
  </si>
  <si>
    <t>CM 403/2023</t>
  </si>
  <si>
    <t>Voxitel Servicios y Desarrollos Tecnológicos, S.L.</t>
  </si>
  <si>
    <t>Servicio de licencias de copias de seguridad de los servidores de Guaguas Municipales, S.A. </t>
  </si>
  <si>
    <t>CM 404/2023</t>
  </si>
  <si>
    <t>Inserción publicitaria en prensa local, La Provincia, de los horarios especiales del servicio de Guaguas Municipales, S.A. para los días 24 y 31 de diciembre de 2023</t>
  </si>
  <si>
    <t>CM 405/2023</t>
  </si>
  <si>
    <t>Dirección, producción, diseño del proyecto expositivo "Mueve tu talento 2023" de Guaguas Municipales, S.A. y realización de talleres y visitas guiadas para el día mundial del arte 2024. </t>
  </si>
  <si>
    <t>CM 406/2023</t>
  </si>
  <si>
    <t>Sustitución de 2 cristales del lado derecho de la unidad 760 de la flota de vehículos de Guaguas Municipales, S.A. </t>
  </si>
  <si>
    <t>CM 407/2023</t>
  </si>
  <si>
    <t>Sustitución del sensor ABS y de la válvula EGR de la unidad 632 de la flota de vehículos de Guaguas Municipales, S.A. </t>
  </si>
  <si>
    <t>CM 408/2023</t>
  </si>
  <si>
    <t>Reparación de desperfectos en la carrocería de la unidad 795 de la flota de vehículos de Guaguas Municipales, S.A. </t>
  </si>
  <si>
    <t>CM 409/2023</t>
  </si>
  <si>
    <t>Sustitución del módulo EBS del 2º eje de la unidad 632 de la flota de vehículos de Guaguas Municipales, S.A. </t>
  </si>
  <si>
    <t>CM 410/2023</t>
  </si>
  <si>
    <t>EIVOR SYSTEMS S.L.</t>
  </si>
  <si>
    <t>Actualización de contenidos en las pantallas interiores de la flota (256) de Guaguas Municipales, S.A.</t>
  </si>
  <si>
    <t>CM 411/2023</t>
  </si>
  <si>
    <t>B35694595</t>
  </si>
  <si>
    <t>Entidad Gestora de Residuos y Medio Ambiente, S.L.</t>
  </si>
  <si>
    <t>Servicio de retirada del residuo peligroso "lodos de hidrocarburos" de Guaguas Municipales, S.A. </t>
  </si>
  <si>
    <t>CM 412/2023</t>
  </si>
  <si>
    <t>Reparaciones Automóviles Jinámar, S.L</t>
  </si>
  <si>
    <t>Reparación de desperfectos en la carrocería y sustitución de un cristal roto del lado derecho de la unidad 745 de la flota de vehículos de Guaguas Municipales, S.A. </t>
  </si>
  <si>
    <t>CM 413/2023</t>
  </si>
  <si>
    <t>ABT CANARIAS SL</t>
  </si>
  <si>
    <t>Reparación de una avería en el automático general del centro de transformación de las instalaciones centrales de Guaguas Municipales, S.A. en la calle Arequipa. </t>
  </si>
  <si>
    <t>CM 414/2023</t>
  </si>
  <si>
    <t>Reparación de la bomba del sistema contra incendios de las dependencias centrales de Guaguas Municipales, S.A. en la calle Arequipa. </t>
  </si>
  <si>
    <t>CM 415/2023</t>
  </si>
  <si>
    <t>Reparación del cargador eléctrico de la sede central de Guaguas Municipales, S.A. en la calle Arequipa.</t>
  </si>
  <si>
    <t>CM 416/2023</t>
  </si>
  <si>
    <t>Reparación de desperfectos en la carrocería de la unidad 819 de la flota de vehículos de Guaguas Municipales, S.A.</t>
  </si>
  <si>
    <t>CM 417/2023</t>
  </si>
  <si>
    <t>B35401348</t>
  </si>
  <si>
    <t>MAC-RADIO, S.L.</t>
  </si>
  <si>
    <t>Suministro del equipamiento necesario para disponer de una red de comunicaciones completa en los servicios de intervención y eventos de Guaguas Municipales, S.A. </t>
  </si>
  <si>
    <t>CM 418/2023</t>
  </si>
  <si>
    <t>Colocación y desmonte del panel de información en tiempo real en la parada nº 408 de la red de líneas de Guaguas Municipales, sita en la calle Castillejos, nº 23. </t>
  </si>
  <si>
    <t>CM 419/2023</t>
  </si>
  <si>
    <t>Reparación de daños por un golpe en la parte trasera de la unidad 783 de la flota de vehículos de Guaguas Municipales, S.A. </t>
  </si>
  <si>
    <t>CM 420/2023</t>
  </si>
  <si>
    <t>Servicio de mantenimiento e ITV de la unidad 601 de la flota de vehículos de Guaguas Municipales, S.A.</t>
  </si>
  <si>
    <t>CM 421/2023</t>
  </si>
  <si>
    <t>Reparación de daños en la parte delantera de la carrocería y sustitución de un cristal del letrero roto de la unidad 783 de la flota de vehículos de Guaguas Municipales, S.A. </t>
  </si>
  <si>
    <t>CM 422/2023</t>
  </si>
  <si>
    <t>Servicio de asesoramiento permanente a Guaguas Municipales, S.A. en materia de protección de datos y asunción de funciones de Delegado de Protección de Datos.</t>
  </si>
  <si>
    <t>CM 423/2023</t>
  </si>
  <si>
    <t>Reparación de desperfectos en la carrocería, sustitución del cristal del conductor y colocación de un nuevo espejo retrovisor del lado derecho de la unidad 782 de la flota de vehículos de Guaguas Municipales, S.A. </t>
  </si>
  <si>
    <t>CM 424/2023</t>
  </si>
  <si>
    <t>Adquisición del equipamiento de máquinas de Inteligencia Azul para 8 unidades de la flota de vehículos de Guaguas Municipales, S.A. </t>
  </si>
  <si>
    <t>CM 425/2023</t>
  </si>
  <si>
    <t>Desarrollo del software necesario para que las canceladoras ABT de la flota de vehículos de Guaguas Municipales, S.A. reactiven las recargas online de manera inmediata.</t>
  </si>
  <si>
    <t>RELACIÓN DE CONTRATOS MENORES GMSA 1º TRIMESTRE 2024</t>
  </si>
  <si>
    <t>IMPORTE
(SIN 
IMPUESTOS)</t>
  </si>
  <si>
    <t>IMPORTE
(CON 
IMPUESTOS)</t>
  </si>
  <si>
    <t>CM 1/2024</t>
  </si>
  <si>
    <t>Servicios</t>
  </si>
  <si>
    <t>CM 2/2024</t>
  </si>
  <si>
    <t>Reparación de avería en la rampa PMR de la unidad 701 de la flota de vehículos de Guaguas Municipales, S.A.</t>
  </si>
  <si>
    <t>CM 3/2024</t>
  </si>
  <si>
    <t>Servicio de mantenimiento e ITV del vehículo auxiliar M30 de Guaguas Municipales, S.A.</t>
  </si>
  <si>
    <t>CM 4/2024</t>
  </si>
  <si>
    <t>Suministro de camisetas promocionales para actividades deportivas fuera de la empresa por parte de Guaguas Municipales, S.A.</t>
  </si>
  <si>
    <t>CM 5/2024</t>
  </si>
  <si>
    <t>Renovación de la válvula de realimentación de los gases de escape de la unidad 720 de la flota de vehículos de Guaguas Municipales, S.A.</t>
  </si>
  <si>
    <t>CM 6/2024</t>
  </si>
  <si>
    <t>Juan Antonio Rivera S.L.</t>
  </si>
  <si>
    <t>Adquisición de módulo EBS para la unidad 714 de la flota de vehículos de Guaguas Municipales, S.A.</t>
  </si>
  <si>
    <t>CM 7/2024</t>
  </si>
  <si>
    <t xml:space="preserve">Servicio de consultoría para la selección de una bolsa de empleo de electromecánicos para Guaguas Municipales, S.A. </t>
  </si>
  <si>
    <t>CM 8/2024</t>
  </si>
  <si>
    <t>Inserción publicitaria en prensa local, Canarias 7, de los horarios especiales del servicio de Guaguas Municipales, S.A. </t>
  </si>
  <si>
    <t>CM 9/2024</t>
  </si>
  <si>
    <t>Inserción de un publirreportaje en prensa local, La Provincia, sobre la sostenibilidad y los objetivos de desarrollo sostenible de Guaguas Municipales, S.A. </t>
  </si>
  <si>
    <t>CM 10/2024</t>
  </si>
  <si>
    <t>Sustitución del parabrisas delantero y de los bastidores delanteros derecho e izquierdo de la unidad 834 de la flota de vehículos de Guaguas Municipales, S.A.</t>
  </si>
  <si>
    <t>CM 11/2024</t>
  </si>
  <si>
    <t>Sustitución de dos cristales del lateral derecho de la unidad 799 de la flota de vehículos de Guaguas Municipales, S.A.</t>
  </si>
  <si>
    <t>CM 12/2024</t>
  </si>
  <si>
    <t>Servicio de reparación del sistema contraincendios de la unidad 732 de la flota de vehículos de Guaguas Municipales, S.A.</t>
  </si>
  <si>
    <t>CM 13/2024</t>
  </si>
  <si>
    <t>Instalación y adaptación de los condensadores del equipo del aire acondicionado de la unidad 576 de la flota de vehículos de Guaguas Municipales, S.A.</t>
  </si>
  <si>
    <t>CM 14/2024</t>
  </si>
  <si>
    <t>Reparación de desperfectos en la carrocería de la unidad 770 de la flota de vehículos de Guaguas Municipales, S.A.</t>
  </si>
  <si>
    <t>CM 15/2024</t>
  </si>
  <si>
    <t>Servicio de mantenimiento e ITV de la unidad 722 de la flota de vehículos de Guaguas Municipales, S.A. </t>
  </si>
  <si>
    <t>CM 16/2024</t>
  </si>
  <si>
    <t>44711206B</t>
  </si>
  <si>
    <t>Miguel López Ríos</t>
  </si>
  <si>
    <t>Redacción y Dirección Técnica del Proyecto de almacenamiento de productos químicos en la sede central de Guaguas Municipales, S.A. </t>
  </si>
  <si>
    <t>CM 17/2024</t>
  </si>
  <si>
    <t>Reparación de desperfectos en la carrocería de la unidad 833 de la flota de Guaguas Municipales, S.A. ocasionados por un golpe trasero.</t>
  </si>
  <si>
    <t>CM 18/2024</t>
  </si>
  <si>
    <t>Reparación del sistema contraincendios de la unidad 713 de la flota de vehículos de Guaguas Municipales, S.A. </t>
  </si>
  <si>
    <t>CM 19/2024</t>
  </si>
  <si>
    <t>Suministro e instalación de una nueva unidad de potencia Transformador-rectificador en el sistema de protección catódica instalado en la zona de repostaje de la cochera de Guaguas Municipales, S.A. </t>
  </si>
  <si>
    <t>CM 20/2024</t>
  </si>
  <si>
    <t>Realización de un informe jurídico con relación a la modificación de los contratos del sector público</t>
  </si>
  <si>
    <t>CM 21/2024</t>
  </si>
  <si>
    <t>Olarte &amp; Pérez Abogados y Asesores Tributarios</t>
  </si>
  <si>
    <t>Asesoramiento relativo al proceso de reforma de los Estatutos de Guaguas Municipales, S.A. </t>
  </si>
  <si>
    <t>CM 22/2024</t>
  </si>
  <si>
    <t>Alquiler de salón y coffee break para la realización de la Jornada Hablemos que se celebrará el día 31 de enero de 2024 en el Hotel Santa Catalina. </t>
  </si>
  <si>
    <t>CM 23/2024</t>
  </si>
  <si>
    <t>Adquisición de sensores de caudalímetros, tubos de agua y carcasas de bomba de agua para la flota de vehículos de Guaguas Municipales, S.A. </t>
  </si>
  <si>
    <t>CM 24/2024</t>
  </si>
  <si>
    <t>Diseño gráfico y de materias para la jornada Hablemos de: Las emociones de la movilidad, que se celebrará el día 31 de enero en Las Palmas de Gran Canaria. </t>
  </si>
  <si>
    <t>CM 25/2024</t>
  </si>
  <si>
    <t>Servicio de consultoría para la elaboración del registro retributivo de los trabajadores de Guaguas Municipales, S.A. correspondiente al ejercicio 2023.</t>
  </si>
  <si>
    <t>CM 26/2024</t>
  </si>
  <si>
    <t>Convocatoria y difusión de la Jornada "Hablemos de: Las emociones de la movilidad", a celebrar el día 31 de enero de 2024. </t>
  </si>
  <si>
    <t>CM 27/2024</t>
  </si>
  <si>
    <t>Reparación de una avería en la suspensión de la unidad 723 de la flota de vehículos de Guaguas Municipales, S.A.</t>
  </si>
  <si>
    <t>CM 28/2024</t>
  </si>
  <si>
    <t>Reparación de avería en el sistema de frenos de la unidad 724 de la flota de vehículos de Guaguas Municipales, S.A. C</t>
  </si>
  <si>
    <t>CM 29/2024</t>
  </si>
  <si>
    <t>Servicio de mantenimiento e ITV de la unidad 703 de la flota de vehículos de Guaguas Municipales, S.A.</t>
  </si>
  <si>
    <t>CM 30/2024</t>
  </si>
  <si>
    <t>Servicio de mantenimiento e ITV de la unidad 721 de la flota de vehículos de Guaguas Municipales, S.A.</t>
  </si>
  <si>
    <t>CM 31/2024</t>
  </si>
  <si>
    <t>Sustituir parabrisas delantero de la unidad 834 de la flota de vehículos de Guaguas Municipales, S.A. </t>
  </si>
  <si>
    <t>CM 32/2024</t>
  </si>
  <si>
    <t>Traslado del equipamiento del sistema CCTV en la sede central de Guaguas Municipales, S.A.</t>
  </si>
  <si>
    <t>CM 33/2024</t>
  </si>
  <si>
    <t>Servicios en la nube de la herramienta informática "Gobierto Contratación" para Guaguas Municipales, S.A. </t>
  </si>
  <si>
    <t>CM 34/2024</t>
  </si>
  <si>
    <t>Servicio de mantenimiento e ITV de la unidad 634 de la flota de vehículos de Guaguas Municipales, S.A. </t>
  </si>
  <si>
    <t>CM 35/2024</t>
  </si>
  <si>
    <t>Creación de un spot publicitario para fomentar el uso del servicio público que presta Guaguas Municipales, S.A. durante la celebración del Carnaval de Las Palmas de Gran Canaria.</t>
  </si>
  <si>
    <t>CM 36/2024</t>
  </si>
  <si>
    <t>Cobertura de prensa y producción de material audiovisual para la jornada "Hablemos de: Las emociones de la movilidad" que se celebrará el día 31 de enero de 2024 en Las Palmas de Gran Canaria</t>
  </si>
  <si>
    <t>CM 37/2024</t>
  </si>
  <si>
    <t>Alquiler de material audiovisual para la jornada "Hablemos de: Las emociones de la movilidad" en el Hotel Santa Catalina de Las Palmas de Gran Canaria a celebrar el día 31 de enero de 2024.</t>
  </si>
  <si>
    <t>CM 38/2024</t>
  </si>
  <si>
    <t>Reparación de diversos desperfectos en la carrocería de la unidad 775 de la flota de vehículos de Guaguas Municipales, S.A.</t>
  </si>
  <si>
    <t>CM 39/2024</t>
  </si>
  <si>
    <t>Ilustración keyvisual del Carnaval de Las Palmas de Gran Canaria, adaptación a redes sociales y toda la producción de señalética para paradas provisionales de Guaguas Municipales, S.A.</t>
  </si>
  <si>
    <t>CM 40/2024</t>
  </si>
  <si>
    <t>Reparación de los daños ocasionados por un golpe en la defensa delantera izquierda y sustitución del faro delantero izquierdo de la unidad 796 de la flota de vehículos de Guaguas Municipales, S.A.</t>
  </si>
  <si>
    <t>CM 41/2024</t>
  </si>
  <si>
    <t>Sustitución de un cristal del letrero roto y reparación de un tubo suelto en un asiento trasero de la unidad 803 de la flota de vehículos de Guaguas Municipales, S.A. </t>
  </si>
  <si>
    <t>CM 42/2024</t>
  </si>
  <si>
    <t>Reparación de avería en la unidad electrohidráulica de regulación del cambio automático de la unidad 724 de la flota de vehículos de Guaguas Municipales, S.A.</t>
  </si>
  <si>
    <t>CM 43/2024</t>
  </si>
  <si>
    <t>Colaboración de patrocinio por parte de Guaguas Municipales, S.A. en la gala de los premios Atlántico Hoy al liderazgo 2024. </t>
  </si>
  <si>
    <t>CM 44/2024</t>
  </si>
  <si>
    <t>Reparación de diversos desperfectos en la carrocería de la unidad 738 de la flota de vehículos de Guaguas Municipales, S.A. </t>
  </si>
  <si>
    <t>CM 45/2024</t>
  </si>
  <si>
    <t>Reparación de diversos daños en la carrocería de la unidad 798 de la flota de vehículos de Guaguas Municipales, S.A. </t>
  </si>
  <si>
    <t>CM 46/2024</t>
  </si>
  <si>
    <t>B01998079</t>
  </si>
  <si>
    <t>KAIZENLOVE SLU</t>
  </si>
  <si>
    <t>Formación Cultura de Empresa: Estrategia y pensamiento para la mejora del desempeño, para el personal de Guaguas Municipales, S.A. </t>
  </si>
  <si>
    <t>CM 47/2024</t>
  </si>
  <si>
    <t>Póster95, S.L.</t>
  </si>
  <si>
    <t>Colaboración de patrocinio de Guaguas Municipales, S.A. en el proyecto Mov Canarias "Foro Movilidad Sostenible y Conectividad" celebrado en enero en Las Palmas de Gran Canaria. </t>
  </si>
  <si>
    <t>CM 48/2024</t>
  </si>
  <si>
    <t>Campaña informativa sobre los servicios especiales de Guaguas Municipales, S.A. durante Carnaval de Las Palmas de Gran Canaria, 2024 en prensa local digital Canarias Ahora. C</t>
  </si>
  <si>
    <t>CM 49/2024</t>
  </si>
  <si>
    <t>Sustitución de pavimento de boca de hombre y arquetas de descarga antiderrame del depósito de gasoil de la cochera de Guaguas Municipales, S.A.</t>
  </si>
  <si>
    <t>CM 50/2024</t>
  </si>
  <si>
    <t>B10540359</t>
  </si>
  <si>
    <t>ACTIVA CANARIAS SELECCIÓN Y FORMACIÓN, S.L.</t>
  </si>
  <si>
    <t>Servicio de recepción, registro, mecanización y gestión documental de las solicitudes asociadas al proceso de selección para la bolsa de empleo 2024 de conductores/as-perceptores/as para Guaguas Municipales, S.A.</t>
  </si>
  <si>
    <t>CM 51/2024</t>
  </si>
  <si>
    <t>Inserción publicitaria en prensa local, La Provincia, en el especial "Apoyo a lo canario". </t>
  </si>
  <si>
    <t>CM 52/2024</t>
  </si>
  <si>
    <t>Servicios profesionales para la realización y evaluación de las pruebas de aptitudes, actitudes y de personalidad de los aspirantes a la convocatoria de selección de personal de Guaguas Municipales, S.A. </t>
  </si>
  <si>
    <t>CM 53/2024</t>
  </si>
  <si>
    <t>Servicio especializado para la realización de la prueba física y evaluación de los aspirantes a la convocatoria de selección conductores/as-perceptores/as para la bolsa de empleo 2024 de Guaguas Municipales, S.A. </t>
  </si>
  <si>
    <t>CM 54/2024</t>
  </si>
  <si>
    <t>ESCORPIÓN DE JADE S.L.</t>
  </si>
  <si>
    <t>Inserciones publicitarias en el programa de radio local El Espejo Canario sobre la promoción del transporte público en Las Palmas de Gran Canaria con emisiones de cuñas publicitarias y entrevistas.</t>
  </si>
  <si>
    <t>CM 55/2024</t>
  </si>
  <si>
    <t>Realización de programa de radio especial Herrera en COPE Canarias en horario de mañana con participación del personal de Guaguas Municipales, S.A. </t>
  </si>
  <si>
    <t>CM 56/2024</t>
  </si>
  <si>
    <t>Reparación de diversos daños producidos por golpes en la carrocería de la unidad 800 de la flota de vehículos de Guaguas Municipales, S.A. </t>
  </si>
  <si>
    <t>CM 57/2024</t>
  </si>
  <si>
    <t>F02995447</t>
  </si>
  <si>
    <t>TESAN, ingeniería y formación, S. Coop.</t>
  </si>
  <si>
    <t>Redacción del Plan de Seguridad para el Carnaval de Las Palmas de Gran Canaria, desde el viernes, 9 al domingo, 18 de febrero de 2024. </t>
  </si>
  <si>
    <t xml:space="preserve">Servicios </t>
  </si>
  <si>
    <t>CM 58/2024</t>
  </si>
  <si>
    <t>Expediente anulado</t>
  </si>
  <si>
    <t>CM 59/2024</t>
  </si>
  <si>
    <t>Alquiler de baños químicos para colocar en las terminales provisionales de Guaguas Municipales, S.A. durante los eventos del Carnaval de 2024. </t>
  </si>
  <si>
    <t>CM 60/2024</t>
  </si>
  <si>
    <t>Reparación de daños en la carrocería de la unidad 854 de la flota de vehículos de Guaguas Municipales, S.A. ocasionados por un golpe en la parte trasera del vehículo.</t>
  </si>
  <si>
    <t>CM 61/2024</t>
  </si>
  <si>
    <t>B76150903</t>
  </si>
  <si>
    <t>T-Time Below the Line, S.L.</t>
  </si>
  <si>
    <t>Acción comercial para la presentación de las unidades de 21 metros de Guaguas Municipales, S.A. que se va a celebrar el día 7 de febrero en la Av. José Mesa y López.</t>
  </si>
  <si>
    <t>CM 62/2024</t>
  </si>
  <si>
    <t>Implementación de mejoras en el programa gestión de reclamaciones de Guaguas Municipales, S.A. </t>
  </si>
  <si>
    <t>CM 63/2024</t>
  </si>
  <si>
    <t>Adquisición de una viga del eje central delantero derecho para la unidad 598 de la flota de vehículos de Guaguas Municipales, S.A.</t>
  </si>
  <si>
    <t>CM 64/2024</t>
  </si>
  <si>
    <t>Alquiler de vallas de cerramiento y torre de iluminación para delimitar e iluminar la zona ocupada para habilitar la terminal provisional de Guaguas Municipales, S.A. con motivo del Carnaval de Las Palmas de Gran Canaria, 2024.</t>
  </si>
  <si>
    <t>CM 65/2024</t>
  </si>
  <si>
    <t>Dirección y producción de la campaña Guolímpicos de Guaguas Municipales, S.A. </t>
  </si>
  <si>
    <t>CM 66/2024</t>
  </si>
  <si>
    <t>Plan de medios de la campaña Guolímpicos de Guaguas Municipales, S.A. </t>
  </si>
  <si>
    <t>CM 67/2024</t>
  </si>
  <si>
    <t>Reparación de desperfectos en la carrocería y sustitución de un cristal roto por un golpe lateral en la unidad 826 de la flota de vehículos de Guaguas Municipales, S.A. </t>
  </si>
  <si>
    <t>CM 68/2024</t>
  </si>
  <si>
    <t>Instalación de sistema anticaídas temporal en el muro de hormigón de la cubierta de la cochera de Guaguas Municipales, S.A.</t>
  </si>
  <si>
    <t>CM 69/2024</t>
  </si>
  <si>
    <t>Modificación de paradas, actualización de planos, cambios de formato de paradas y creación de planos para paneles de información en tiempo real, alimentados por energía solar, de la red de líneas de Guaguas Municipales, S.A.</t>
  </si>
  <si>
    <t>CM 70/2024</t>
  </si>
  <si>
    <t>Suministro de recambios para las unidades 689 y 574 de la flota de vehículos de Guaguas Municipales, S.A. </t>
  </si>
  <si>
    <t>CM 71/2024</t>
  </si>
  <si>
    <t>CM 72/2024</t>
  </si>
  <si>
    <t>Sustitución del parabrisas delantero de la unidad 783 de la flota de vehículos de Guaguas Municipales, S.A.</t>
  </si>
  <si>
    <t>CM 73/2024</t>
  </si>
  <si>
    <t>Reparación de caja de velocidades de la unidad 625 de la flota de vehículos de Guaguas Municipales, S.A. </t>
  </si>
  <si>
    <t>CM 74/2024</t>
  </si>
  <si>
    <t>Reparación de avería en el sistema ABS-EBS de la unidad 715 de la flota de vehículos de Guaguas Municipales, S.A.</t>
  </si>
  <si>
    <t>CM 75/2024</t>
  </si>
  <si>
    <t>CM 76/2024</t>
  </si>
  <si>
    <t>Reparación de daños en la carrocería y sustitución del parabrisas delantero de la unidad 798 de la flota de vehículos de Guaguas Municipales, S.A. ocasionados por un golpe en la parte frontal izquierda del vehículo.</t>
  </si>
  <si>
    <t>CM 77/2024</t>
  </si>
  <si>
    <t>Alquiler de elevadores para montaje y desmontaje de elementos de la terminal provisional de Guaguas Municipales, S.A. habilitada con motivo del Carnaval de Las Palmas de Gran Canaria. </t>
  </si>
  <si>
    <t>CM 78/2024</t>
  </si>
  <si>
    <t>B01701192</t>
  </si>
  <si>
    <t>DPS Legal Tech, S.L.</t>
  </si>
  <si>
    <t>Cumplimentación del requerimiento a Guaguas Municipales, S.A. emitido por la Consejería de Transición Ecológica del Gobierno de Canarias relativo a las Subvenciones para el fomento de la autosuficiencia de las AA.PP.</t>
  </si>
  <si>
    <t>CM 79/2024</t>
  </si>
  <si>
    <t>Reparación de avería en el sistema de suspensión y en el sistema de aire acondicionado de la unidad 723 de la flota de vehículos de Guaguas Municipales, S.A.</t>
  </si>
  <si>
    <t>CM 80/2024</t>
  </si>
  <si>
    <t>A35565084</t>
  </si>
  <si>
    <t>ILUNION LAVANADERIAS DE CANARIAS, S.A.U.</t>
  </si>
  <si>
    <t>Servicio de lavandería para la ropa del personal del taller de Guaguas Municipales, S.A. </t>
  </si>
  <si>
    <t>CM 81/2024</t>
  </si>
  <si>
    <t>Servicio de mantenimiento e ITV de la unidad 713 de la flota de vehículos de Guaguas Municipales, S.A. </t>
  </si>
  <si>
    <t>CM 82/2024</t>
  </si>
  <si>
    <t>CM 83/2024</t>
  </si>
  <si>
    <t>B35448125</t>
  </si>
  <si>
    <t>TDA Arquitectura y Urbanismo 2002, S.L.P.</t>
  </si>
  <si>
    <t>Redacción del anteproyecto de la zona de transbordo de Guaguas Municipales, S.A. junto al Auditorio de Las Palmas de Gran Canaria.</t>
  </si>
  <si>
    <t>CM 84/2024</t>
  </si>
  <si>
    <t>Sustitución de sensores e instalación eléctrica de la articulación de la unidad 738 de la flota de vehículos de Guaguas Municipales, S.A. </t>
  </si>
  <si>
    <t>CM 85/2024</t>
  </si>
  <si>
    <t xml:space="preserve">Inserciones publicitarias de Guaguas Municipales, S.A. en UD Radio. </t>
  </si>
  <si>
    <t>CM 86/2024</t>
  </si>
  <si>
    <t>Licencia de uso y asistencia técnica telefónica del módulo de diagnosis para el equipo KTS Truck del taller de Guaguas Municipales, S.A.</t>
  </si>
  <si>
    <t>CM 87/2024</t>
  </si>
  <si>
    <t>Montaje de nueva canalización paralela a la existente de red voz-datos para nuevo cableado de corriente sucia y limpia en las oficinas centrales de Guaguas Municipales, S.A. en la calle Arequipa, s/n. </t>
  </si>
  <si>
    <t>CM 88/2024</t>
  </si>
  <si>
    <t>Retirada de cuatro paneles luminosos y un poste de información situados en cuatro paradas de la red de líneas de Guaguas Municipales, S.A. y su traslado al punto que determine la empresa.</t>
  </si>
  <si>
    <t>CM 89/2024</t>
  </si>
  <si>
    <t>Reparación de diversos desperfectos en la carrocería de la unidad 789 de la flota de vehículos de Guaguas Municipales, S.A.</t>
  </si>
  <si>
    <t>CM 90/2024</t>
  </si>
  <si>
    <t>B82914631</t>
  </si>
  <si>
    <t>Hanover Displays, S.L.U.</t>
  </si>
  <si>
    <t>Adquisición de displays de líneas para la flota de Guaguas Municipales, S.A.</t>
  </si>
  <si>
    <t>Suministros</t>
  </si>
  <si>
    <t>CM 91/2024</t>
  </si>
  <si>
    <t>Reparación de desperfecto en la carrocería de la unidad 774 de la flota de vehículos de Guaguas Municipales, S.A. </t>
  </si>
  <si>
    <t>CM 92/2024</t>
  </si>
  <si>
    <t>Servicio de mantenimiento e ITV del vehículo auxiliar M30 de la flota de vehículos de Guaguas Municipales, S.A.</t>
  </si>
  <si>
    <t>CM 93/2024</t>
  </si>
  <si>
    <t>Diagnosis para recoger datos estadísticos de 62 cajas de velocidades de vehículos modelo MAN de la flota de Guaguas Municipales, S.A.</t>
  </si>
  <si>
    <t>CM 94/2024</t>
  </si>
  <si>
    <t>Reparación de desperfectos en la carrocería de la unidad 814 de la flota de vehículos de Guaguas Municipales, S.A. </t>
  </si>
  <si>
    <t>CM 95/2024</t>
  </si>
  <si>
    <t>Sustitución del cristal trasero y reparación de daños en la carrocería de la unidad 841 de la flota de vehículos de Guaguas Municipales, S.A </t>
  </si>
  <si>
    <t>CM 96/2024</t>
  </si>
  <si>
    <t>Sustitución de un cristal de la unidad 803 de la flota de vehículos de Guaguas Municipales, S.A.</t>
  </si>
  <si>
    <t>CM 97/2024</t>
  </si>
  <si>
    <t>Sustitución de la defensa trasera y reparación de varios roces en la carrocería de la unidad 751de la flota de vehículos de Guaguas Municipales, S.A.</t>
  </si>
  <si>
    <t>CM 98/2024</t>
  </si>
  <si>
    <t>Curso de formación al personal del taller de Guaguas Municipales, S.A. en mantenimiento y reparación del sistema de aire acondicionado de los vehículos de la flota. </t>
  </si>
  <si>
    <t>CM 99/2024</t>
  </si>
  <si>
    <t>Curso de formación para el personal del taller de Guaguas Municipales, S.A. en materia de electrónica de autobuses.</t>
  </si>
  <si>
    <t>CM 100/2024</t>
  </si>
  <si>
    <t>43651318D</t>
  </si>
  <si>
    <t>Antonio Javier Morera Rodríguez</t>
  </si>
  <si>
    <t>Reparación de culatas de la unidad 574 de la flota de vehículos de Guaguas Municipales, S.A.</t>
  </si>
  <si>
    <t>CM 101/2024</t>
  </si>
  <si>
    <t>Realización, producción y grabación del vídeo corporativo de Guaguas Municipales, S.A. por el día Internacional de la Mujer que se conmemora el día 8 de marzo.</t>
  </si>
  <si>
    <t>CM 102/2024</t>
  </si>
  <si>
    <t>Sustitución de la instalación eléctrica y el sensor de la articulación central de la unidad 817 de la flota de vehículos de Guaguas Municipales, S.A. </t>
  </si>
  <si>
    <t>CM 103/2024</t>
  </si>
  <si>
    <t>Reparación de diversos roces en la carrocería de la unidad 806 de la flota de vehículos de Guaguas Municipales, S.A. </t>
  </si>
  <si>
    <t>CM 104/2024</t>
  </si>
  <si>
    <t>W0184081H</t>
  </si>
  <si>
    <t>Amazon EU S.à r.l., Sucursal en España</t>
  </si>
  <si>
    <t>Adquisición de equipo portátil para el área de Control Interno de Guaguas Municipales, S.A. </t>
  </si>
  <si>
    <t>CM 105/2024</t>
  </si>
  <si>
    <t>Asociación de Profesionales de la Seguridad Poliformación Social 33</t>
  </si>
  <si>
    <t>Jornadas de formación en Mediación y Consejos de Seguridad para el uso cívico del transporte público en guagua.</t>
  </si>
  <si>
    <t>CM 106/2024</t>
  </si>
  <si>
    <t>Inserciones publicitarias en la edición digital e impresa de la revista Crónicas GC de la campaña Guolímpicos de Guaguas Municipales, S.A. </t>
  </si>
  <si>
    <t>CM 107/2024</t>
  </si>
  <si>
    <t>B35204726</t>
  </si>
  <si>
    <t>Surdiesel, S.L.</t>
  </si>
  <si>
    <t>Reparación de la bomba de inyección, sustitución del filtro de combustible y reparación de la instalación eléctrica de gestión de inyección de la unidad 609 de la flota de vehículos de Guaguas Municipales, S.A. </t>
  </si>
  <si>
    <t>CM 108/2024</t>
  </si>
  <si>
    <t>Servicio de mantenimiento e ITV de la unidad 727 de la flota de vehículos de Guaguas Municipales, S.A. </t>
  </si>
  <si>
    <t>CM 109/2024</t>
  </si>
  <si>
    <t>Realización, producción y grabación de vídeo de reconocimiento por parte de Guaguas Municipales, S.A. al club voleibol Guaguas tras ganar la Copa del Rey.</t>
  </si>
  <si>
    <t>CM 110/2024</t>
  </si>
  <si>
    <t>Reparación de daños en la carrocería y sustitución de un cristal roto ocasionados por golpes en la unidad 823 de la flota de vehículos de Guaguas Municipales, S.A.</t>
  </si>
  <si>
    <t>CM 111/2024</t>
  </si>
  <si>
    <t>Limpieza del filtro de partículas de la unidad 727 de la flota de vehículos de Guaguas Municipales, S.A.</t>
  </si>
  <si>
    <t>CM 112/2024</t>
  </si>
  <si>
    <t>44314222F</t>
  </si>
  <si>
    <t>Jessica Mª Machín Rodríguez</t>
  </si>
  <si>
    <t>Servicio de consultoría para la selección de tres Jefes de Turno para el taller de Guaguas Municipales, S.A. </t>
  </si>
  <si>
    <t>CM 113/2024</t>
  </si>
  <si>
    <t>Reparación de diversos desperfectos en la carrocería de la unidad 794 de la flota de vehículos de Guaguas Municipales, S.A. </t>
  </si>
  <si>
    <t>CM 114/2024</t>
  </si>
  <si>
    <t>Delsan Negocios, S.L</t>
  </si>
  <si>
    <t>Servicio de revisión de los extintores de la flota de Guaguas Municipales S.A. </t>
  </si>
  <si>
    <t>CM 115/2024</t>
  </si>
  <si>
    <t>Reparación de una avería en la suspensión de la unidad 724 de la flota de vehículos de Guaguas Municipales, S.A. </t>
  </si>
  <si>
    <t>CM 116/2024</t>
  </si>
  <si>
    <t>IE3560518VH</t>
  </si>
  <si>
    <t>AVTECH Software, Ltd</t>
  </si>
  <si>
    <t>Adquisición de un sistema de control de temperatura, humedad, así como sonda de inundación para el CPD de Guaguas Municipales, S.A. </t>
  </si>
  <si>
    <t>CM 117/2024</t>
  </si>
  <si>
    <t>Adquisición de 14 baterías de Li-Ión para transceptor portátil TLK-110 y 2 cargadores múltiples para 6 unidades marca MOTOROLA. </t>
  </si>
  <si>
    <t>CM 118/2024</t>
  </si>
  <si>
    <t>B76347814</t>
  </si>
  <si>
    <t>Lava y Sal Canaria, S.L.</t>
  </si>
  <si>
    <t>Instalación del suelo del gimnasio de Guaguas Municipales, S.A.</t>
  </si>
  <si>
    <t>CM 119/2024</t>
  </si>
  <si>
    <t>Adquisición de un motor diésel modelo 219 CDI 3250 MM FHS para las unidades Mercedes modelo Sprinter Bus 519 CDI de la flota de vehículos de Guaguas Municipales, S.A. </t>
  </si>
  <si>
    <t>CM 120/2024</t>
  </si>
  <si>
    <t>B35465301</t>
  </si>
  <si>
    <t>Kesmocan, SRL</t>
  </si>
  <si>
    <t>Suministro de equipamiento y servicio de mantenimiento preventivo del material deportivo para el gimnasio de Guaguas Municipales, S.A. </t>
  </si>
  <si>
    <t>CM 121/2024</t>
  </si>
  <si>
    <t>Servicio de mantenimiento e ITV de la unidad 701 de la flota de vehículos de Guaguas Municipales, S.A. </t>
  </si>
  <si>
    <t>CM 122/2024</t>
  </si>
  <si>
    <t>Reparación de desperfectos en la carrocería de la unidad 739 de la flota de vehículos de Guaguas Municipales, S.A., ocasionados por un roce en la parte trasera derecha del vehículo, y sustitución del cristal de cortesía derecho. </t>
  </si>
  <si>
    <t>CM 123/2024</t>
  </si>
  <si>
    <t>Servicio de mantenimiento e ITV de la unidad 714 de la flota de vehículos de Guaguas Municipales, S.A.</t>
  </si>
  <si>
    <t>CM 124/2024</t>
  </si>
  <si>
    <t>Cainser, S.A.</t>
  </si>
  <si>
    <t>Suministro de 14 cuadros de automatización y 5 placas UPS para el nuevo sistema de billetería en empresas de transporte.</t>
  </si>
  <si>
    <t>CM 125/2024</t>
  </si>
  <si>
    <t>Reparación de desperfectos ocasionados por un golpe lateral y sustitución de un cristal de la unidad 802 de la flota de vehículos de Guaguas Municipales, S.A. </t>
  </si>
  <si>
    <t>CM 126/2024</t>
  </si>
  <si>
    <t>Servicio de retirada del residuo peligroso lodos de hidrocarburos de Guaguas Municipales, S. A. </t>
  </si>
  <si>
    <t>CM 127/2024</t>
  </si>
  <si>
    <t>Reparación de avería en el motor de la unidad 183 de la flota de vehículos de Guaguas Municipales, S.A. </t>
  </si>
  <si>
    <t>CM 128/2024</t>
  </si>
  <si>
    <t>Adquisición de licencias para 15 usuarios IP con terminales ALE-20 en RAI 5350210 mod001. </t>
  </si>
  <si>
    <t>CM 129/2024</t>
  </si>
  <si>
    <t>Reparación de avería en el motor de la unidad 183 de la flota de vehículos de Guaguas Municipales, S.A.</t>
  </si>
  <si>
    <t>CM 130/2024</t>
  </si>
  <si>
    <t>B38886362</t>
  </si>
  <si>
    <t>ELEKAGUA, S.L.</t>
  </si>
  <si>
    <t>Asistencia técnica para la realización de tareas de mantenimiento preventivo en el grupo electrógeno de la cochera de Guaguas Municipales, S.A. </t>
  </si>
  <si>
    <t>CM 131/2024</t>
  </si>
  <si>
    <t>CM 132/2024</t>
  </si>
  <si>
    <t>Sustitución de la palanca selectora del cambio automático de la unidad 718 de la flota de vehículos de Guaguas Municipales, S.A. </t>
  </si>
  <si>
    <t>CM 133/2024</t>
  </si>
  <si>
    <t>Reparación de una avería en la unidad reguladora electrohidráulica del cambio en el cárter de la unidad 720 de la flota de vehículos de Guaguas Municipales, S.A.</t>
  </si>
  <si>
    <t>CM 134/2024</t>
  </si>
  <si>
    <t>Reparación de una avería en los inyectores de la unidad 727 de la flota de vehículos de Guaguas Municipales, S.A.</t>
  </si>
  <si>
    <t>CM 135/2024</t>
  </si>
  <si>
    <t>Sustitución de la alfombrilla de la rampa y los sensores de posición de la unidad 832 de la flota de vehículos de Guaguas Municipales, S.A. </t>
  </si>
  <si>
    <t>CM 136/2024</t>
  </si>
  <si>
    <t>Suministro e instalación de estanterías de paletización en los almacenes bajo la rampa de la cochera de Guaguas Municipales, S.A. </t>
  </si>
  <si>
    <t>CM 137/2024</t>
  </si>
  <si>
    <t>Sustitución del cristal de la cartelería delantera y reparación de desperfectos en la carrocería de la unidad 791 de la flota de vehículos de Guaguas Municipales, S.A.</t>
  </si>
  <si>
    <t>CM 138/2024</t>
  </si>
  <si>
    <t xml:space="preserve">Sustitución de la instalación eléctrica y el soporte de la articulación central de la unidad 818 de la flota de vehículos de Guaguas Municipales, S.A. </t>
  </si>
  <si>
    <t>CM 139/2024</t>
  </si>
  <si>
    <t>B76364769</t>
  </si>
  <si>
    <t>Suministros Noray, S.L.</t>
  </si>
  <si>
    <t>Adquisición de cincuenta taquillas para la sede central de Guaguas Municipales, S.A.</t>
  </si>
  <si>
    <t>CM 140/2024</t>
  </si>
  <si>
    <t>B04771499</t>
  </si>
  <si>
    <t>i3D Digital Media, S.L.</t>
  </si>
  <si>
    <t>Suministro de impresora 3D Creality K1 Max para Guaguas Municipales, S.A. </t>
  </si>
  <si>
    <t>CM 141/2024</t>
  </si>
  <si>
    <t>Reparación de desperfectos en la carrocería y sustitución de parabrisas delantero de la unidad 784 de la flota de vehículos de Guaguas Municipales, S.A. </t>
  </si>
  <si>
    <t>CM 142/2024</t>
  </si>
  <si>
    <t>Reparación de una caja de velocidades ECOLIFE 6 AP 1400B para la flota de vehículos de Guaguas Municipales, S.A..</t>
  </si>
  <si>
    <t>CM 1432024</t>
  </si>
  <si>
    <t>B86195922</t>
  </si>
  <si>
    <t>Kioskoymas Sociedad Gestora de la Plataforma Tecnológica, S.L.</t>
  </si>
  <si>
    <t>Suscripción a diferentes periódicos locales y nacionales para el área de Comunicación de Guaguas Municipales, S.A. </t>
  </si>
  <si>
    <t>CM 144/2024</t>
  </si>
  <si>
    <t>Reparación de diversos desperfectos en la carrocería y sustitución del parabrisas de la unidad 771 de la flota de Guaguas Municipales, S.A.</t>
  </si>
  <si>
    <t>CM 145/2024</t>
  </si>
  <si>
    <t>Reparación de daños en la carrocería y sustitución de un piloto trasero de la unidad 788 de la flota de vehículos de Guaguas Municipales, S.A. </t>
  </si>
  <si>
    <t>Servico</t>
  </si>
  <si>
    <t>CM 146/2024</t>
  </si>
  <si>
    <t>Suministro de un sensor NOX para la unidad 705 de la flota de Guaguas Municipales, S.A. </t>
  </si>
  <si>
    <t>CM 147/2024</t>
  </si>
  <si>
    <t>Suministro e instalación de una hidro-limpiadora industrial para la limpieza de los chasis de las guaguas en la sede central de Guaguas Municipales, S.A. </t>
  </si>
  <si>
    <t>CM 148/2024</t>
  </si>
  <si>
    <t>Reparación de diversas averías en un inyector y en el sistema de frenos y suspensión de la unidad 607 de la flota de vehículos de Guaguas Municipales, S.A.</t>
  </si>
  <si>
    <t>CM 149/2024</t>
  </si>
  <si>
    <t>Modificación y actualización de horarios, marquesinas, paradas, planos y termómetros del servicio de Guaguas Municipales, S.A. por el cambio de horario realizado en el mes de marzo de 2024.</t>
  </si>
  <si>
    <t>CM 150/2024</t>
  </si>
  <si>
    <t>Proyecto de mascota y actualización de los personajes e imanes que se utilizan en las visitas escolares que se realizan en la sede central de Guaguas Municipales, S.A.</t>
  </si>
  <si>
    <t>Reparación de diversos desperfectos en la carrocería de la unidad 786 de la flota de vehículos de Guaguas Municipales, S.A.</t>
  </si>
  <si>
    <t>Sustitución de tomas existentes en paneles del rack ppal del CPD y en los puestos de trabajo por nuevas en ambos extremos de las oficinas centrales de Guaguas Municipales, S.A. en la calle Arequipa, s/n. </t>
  </si>
  <si>
    <t>RELACIÓN DE CONTRATOS MENORES GMSA 2º TRIMESTRE 2024</t>
  </si>
  <si>
    <t>CM 151/2024</t>
  </si>
  <si>
    <t xml:space="preserve">Reparación de diversos desperfectos en la carrocería de la unidad 777 de la flota de vehículos de Guaguas Municipales, S.A. </t>
  </si>
  <si>
    <t>CM 152/2024</t>
  </si>
  <si>
    <t>Suministro de un módulo de alimentación de Adblue para la unidad 705 de la flota de vehículos de Guaguas Municipales, S.A. </t>
  </si>
  <si>
    <t>CM 153/2024</t>
  </si>
  <si>
    <t>Servicio de mantenimiento de los servidores Lenovo de Guaguas Municipales, S.A.</t>
  </si>
  <si>
    <t>CM 154/2024</t>
  </si>
  <si>
    <t>Servicio de mantenimiento e ITV de la unidad 607 de la flota de vehículos de Guaguas Municipales, S.A.</t>
  </si>
  <si>
    <t>CM 155/2024</t>
  </si>
  <si>
    <t>Suministro de bomba de refrigerante, centralita EAS Adblue, retrovisor interior, termostato y juntas para las unidades 730, 731 y 736 de la flota de Guaguas Municipales, S.A. </t>
  </si>
  <si>
    <t>CM 156/2024</t>
  </si>
  <si>
    <t>Fabricación y suministro de 35 paradas provisionales para Guaguas Municipales, S.A.</t>
  </si>
  <si>
    <t>CM 157/2024</t>
  </si>
  <si>
    <t>Adquisición de un motor diésel código Rec LA642 010 36 06/80 para la flota de vehículos de Guaguas Municipales, S.A. </t>
  </si>
  <si>
    <t>CM 158/2024</t>
  </si>
  <si>
    <t>Servicio de mantenimiento e ITV de la unidad 726 de la flota de vehículos de Guaguas Municipales, S.A.</t>
  </si>
  <si>
    <t>CM 159/2024</t>
  </si>
  <si>
    <t>Reparación de desperfectos en la chapa y sustitución de dos ventanas abatibles y un cristal roto, ocasionados por un golpe en la unidad 793 de la flota de vehículos de Guaguas Municipales, S.A.</t>
  </si>
  <si>
    <t>CM 160/2024</t>
  </si>
  <si>
    <t>Reparación de varios roces en la carrocería de la unidad 743 de la flota de vehículos de Guaguas Municipales, S.A.</t>
  </si>
  <si>
    <t>CM 161/2024</t>
  </si>
  <si>
    <t>Reparación de diversos desperfectos ocasionados por golpes en la carrocería de la unidad 828 de la flota de vehículos de Guaguas Municipales, S.A. </t>
  </si>
  <si>
    <t>CM 162/2024</t>
  </si>
  <si>
    <t>Reparación de daños ocasionados por un golpe en la esquina superior derecha de la unidad 854 de la flota de vehículos de Guaguas Municipales, S.A. con rotura de cámara y soporte. </t>
  </si>
  <si>
    <t>CM 163/2024</t>
  </si>
  <si>
    <t>Reparación de golpe en la carrocería y sustitución de un cristal de la unidad 761 de la flota de vehículos de Guaguas Municipales, S.A. </t>
  </si>
  <si>
    <t>CM 164/2024</t>
  </si>
  <si>
    <t>Reparación de una avería con pérdida de aceite en el motor de la unidad 728 de la flota de vehículos de Guaguas Municipales, S.A.</t>
  </si>
  <si>
    <t>CM 165/2024</t>
  </si>
  <si>
    <t>Suministro e instalación de una nueva bomba de impulsión de agua osmotizada para los trenes de lavado de la sede central de Guaguas Municipales, S.A. </t>
  </si>
  <si>
    <t>CM 166/2024</t>
  </si>
  <si>
    <t>Servicio de auditoría de cumplimiento del convenio suscrito entre Guaguas Municipales, S.A. y la Autoridad Única del Transporte de Gran Canaria, año 2023.</t>
  </si>
  <si>
    <t>CM 167/2024</t>
  </si>
  <si>
    <t>CM 168/2024</t>
  </si>
  <si>
    <t>Suministro de un aforador de urea Adblue para la unidad 705 de la flota de Vehículos de Guaguas Municipales, S.A. </t>
  </si>
  <si>
    <t>CM 169/2024</t>
  </si>
  <si>
    <t>Reparación de varios problemas eléctricos y reparación de averías en inyectores, frenos y luces de la unidad 721 de la flota de vehículos de Guaguas Municipales, S.A.</t>
  </si>
  <si>
    <t>CM 170/2024</t>
  </si>
  <si>
    <t>Reparación de avería en el motor de la unidad 726 de la flota de vehículos de Guaguas Municipales, S.A. </t>
  </si>
  <si>
    <t>CM 171/2024</t>
  </si>
  <si>
    <t>Cobertura informativa de la presentación de las nuevas guaguas eléctricas el día 12 de abril de 2024 en la sede central de Guaguas Municipales, S.A. y producción de vídeos promocionales para redes sociales.</t>
  </si>
  <si>
    <t>CM 172/2024</t>
  </si>
  <si>
    <t>Realización de dos vídeos informativos sobre la desconexión de las guaguas eléctricas y la colocación de EPIS eléctricos. </t>
  </si>
  <si>
    <t>CM 173/2024</t>
  </si>
  <si>
    <t>Reparación de los desperfectos ocasionados por un golpe en la parte trasera de la unidad 756 de la flota de vehículos de Guaguas Municipales, S.A.</t>
  </si>
  <si>
    <t>CM 174/2024</t>
  </si>
  <si>
    <t>Reparación de diversos desperfectos en la carrocería de la unidad 806 de la flota de vehículos de Guaguas Municipales, S.A. </t>
  </si>
  <si>
    <t>CM 175/2024</t>
  </si>
  <si>
    <t>Reparación de un roce en el lado derecho y sustitución de dos cristales rotos de la unidad 843 de la flota de vehículos de Guaguas Municipales, S.A. </t>
  </si>
  <si>
    <t>CM 176/2024</t>
  </si>
  <si>
    <t>Reparación de diversos desperfectos en la carrocería y sustitución de cuatro cristales de la unidad 767 de la flota de vehículos de Guaguas Municipales, S.A. </t>
  </si>
  <si>
    <t>CM 177/2024</t>
  </si>
  <si>
    <t>B64076482</t>
  </si>
  <si>
    <t>Quirón Prevención, S.L.U.</t>
  </si>
  <si>
    <t>Curso PRL nivel básico, 30 horas, modalidad online, para el personal de Guaguas Municipales, S.A.</t>
  </si>
  <si>
    <t>CM 178/2024</t>
  </si>
  <si>
    <t>Servicio de consultoría para diseño y despliegue de hub tecnológico de Guaguas Municipales, S.A. </t>
  </si>
  <si>
    <t>CM 179/2024</t>
  </si>
  <si>
    <t>Sustitución del parabrisas delantero y reparación de desperfectos en la carrocería de la unidad 769 de la flota de vehículos de Guaguas Municipales, S.A.</t>
  </si>
  <si>
    <t>CM 180/2024</t>
  </si>
  <si>
    <t>Reparación de avería en la articulación de la unidad 817 de la flota de vehículos de Guaguas Municipales, S.A. </t>
  </si>
  <si>
    <t>CM 181/2024</t>
  </si>
  <si>
    <t>B60528973</t>
  </si>
  <si>
    <t>COMERCIAL FB ZARGES, S.L.</t>
  </si>
  <si>
    <t>Formación en el uso de la plataforma ZARGES SAFE PLUS T1 para trabajo en techo de autobuses para el personal del taller de Guaguas Municipales, S.A. </t>
  </si>
  <si>
    <t>CM 182/2024</t>
  </si>
  <si>
    <t>Reparación de caja de velocidades nº de matrícula 00921214 de la flota de Guaguas Municipales, S.A. </t>
  </si>
  <si>
    <t>CM 183/2024</t>
  </si>
  <si>
    <t>Servicio de consultoría para la selección de un/a enfermero/a para el departamento de Salud Laboral y Bienestar de Guaguas Municipales, S.A.</t>
  </si>
  <si>
    <t>CM 184/2024</t>
  </si>
  <si>
    <t>Cobertura fotográfica y videos reportajes de la exposición itinerante en vehículos de Guaguas Municipales, S.A. del proyecto "Mueve tu talento"</t>
  </si>
  <si>
    <t>CM 185/2024</t>
  </si>
  <si>
    <t>Sustitución de dos cámaras de espejo de la unidad 840 de la flota de vehículos de Guaguas Municipales, S.A. </t>
  </si>
  <si>
    <t>CM 186/2024</t>
  </si>
  <si>
    <t>Sustitución del parabrisas delantero y reparación de desperfectos ocasionados en la carrocería por un golpe frontal de la unidad 760 de la flota de vehículos de Guaguas Municipales, S.A. C</t>
  </si>
  <si>
    <t>CM 187/2024</t>
  </si>
  <si>
    <t>Campaña de sensibilización sobre el uso del aire acondicionado en los vehículos de Guaguas Municipales, S.A.</t>
  </si>
  <si>
    <t>CM 188/2024</t>
  </si>
  <si>
    <t>Reparación de algunos desperfectos en la carrocería y sustitución de un cristal lateral de la unidad 804 de la flota de vehículos de Guaguas Municipales, S.A.</t>
  </si>
  <si>
    <t>CM 189/2024</t>
  </si>
  <si>
    <t>Reparación de desperfectos en la parte trasera de la carrocería y sustitución de un cristal de la tercera puerta de la unidad 833 de la flota de vehículos de Guaguas Municipales, S.A.</t>
  </si>
  <si>
    <t>CM 190/2024</t>
  </si>
  <si>
    <t>Reparación de daños en la carrocería y sustitución del parabrisas de la unidad 835 de la flota de vehículos de Guaguas Municipales, S.A. </t>
  </si>
  <si>
    <t>CM 191/2024</t>
  </si>
  <si>
    <t>Reparación de daños en la parte trasera de la carrocería y sustitución del piloto trasero derecho y luz de contorno de la unidad 855 de la flota de vehículos de Guaguas Municipales, S.A.</t>
  </si>
  <si>
    <t>CM 192/2024</t>
  </si>
  <si>
    <t>Reparación de una avería en el motor de la unidad 722 de la flota de vehículos de Guaguas Municipales, S.A.</t>
  </si>
  <si>
    <t>CM 193/2024</t>
  </si>
  <si>
    <t>Servicio de mantenimiento e ITV de la unidad 606 de la flota de vehículos de Guaguas Municipales, S.A.</t>
  </si>
  <si>
    <t>CM 194/2024</t>
  </si>
  <si>
    <t>Servicio de mantenimiento e ITV de la unidad 184 de la flota de vehículos de Guaguas Municipales, S.A. </t>
  </si>
  <si>
    <t>CM 195/2024</t>
  </si>
  <si>
    <t>Sustitución de un cristal trasero derecho y del piloto trasero izquierdo de la unidad 847 de la flota de vehículo de Guaguas Municipales, S.A. </t>
  </si>
  <si>
    <t>CM 196/2024</t>
  </si>
  <si>
    <t xml:space="preserve">Implantación de terminal móvil para la gestión y el despacho de bienes en el almacén de Guaguas Municipales S.A. </t>
  </si>
  <si>
    <t>CM 197/2024</t>
  </si>
  <si>
    <t>FR81718201312</t>
  </si>
  <si>
    <t>Prevor, SARL</t>
  </si>
  <si>
    <t>Suministro de cuatro armarios de primeros auxilios para riesgo químico salpicaduras y gases tóxicos combustión baterías ión-litio para la sede central de Guaguas Municipales, S.A.</t>
  </si>
  <si>
    <t>CM 198/2024</t>
  </si>
  <si>
    <t>Implementación de nuevas funcionalidades en el sistema ALPISPA de Guaguas Municipales, S.A. </t>
  </si>
  <si>
    <t>CM 199/2024</t>
  </si>
  <si>
    <t>Reparación de una caja de velocidades ECOLIFE EX 654, matrícula nº 00292112 y nº de bastidor 4181040052 de la flota de vehículos de Guaguas Municipales, S.A. </t>
  </si>
  <si>
    <t>CM 200/2024</t>
  </si>
  <si>
    <t>Reparación de chapa y pintura de todos los desperfectos en la carrocería y sustitución de la trampilla completa del gasoil de la unidad 729 de la flota de vehículos de Guaguas Municipales, S.A.</t>
  </si>
  <si>
    <t>CM 201/2024</t>
  </si>
  <si>
    <t>Servicio de mantenimiento e ITV de la unidad 725 de la flota de vehículos de Guaguas Municipales, S.A.</t>
  </si>
  <si>
    <t>CM 202/2024</t>
  </si>
  <si>
    <t>Reparación de dos averías, una en el sistema de suspensión y otra en el sistema de dirección de la unidad 718 de la flota de vehículos de Guaguas Municipales, S.A.</t>
  </si>
  <si>
    <t>CM 203/2024</t>
  </si>
  <si>
    <t>Sustitución de un cristal lateral y reparación del espejo retrovisor izquierdo de la unidad 764 de la flota de vehículos de Guaguas Municipales, S.A. </t>
  </si>
  <si>
    <t>CM 204/2024</t>
  </si>
  <si>
    <t>Reparación de avería en la correa de la dirección de la unidad 728 de la flota de vehículos de Guaguas Municipales, S.A. </t>
  </si>
  <si>
    <t>CM 205/2024</t>
  </si>
  <si>
    <t>Sustitución de la cámara del lado derecho de la unidad 845 de la flota de vehículos de Guaguas Municipales, S.A.</t>
  </si>
  <si>
    <t>CM 206/2024</t>
  </si>
  <si>
    <t>Reparación de una avería en la rampa de PMR de la unidad 767 de la flota de vehículos de Guaguas Municipales, S.A.</t>
  </si>
  <si>
    <t>CM 207/2024</t>
  </si>
  <si>
    <t>Suministro de un paquete de 50.000 SMS para su utilización en la herramienta de envíos de SMS de Guaguas Municipales, S.A.. </t>
  </si>
  <si>
    <t>CM 208/2024</t>
  </si>
  <si>
    <t>Suministro de cuatro estaciones de carga de teléfonos móviles para la sede central de Guaguas Municipales, S.A.</t>
  </si>
  <si>
    <t>CM 209/2024</t>
  </si>
  <si>
    <t>Suministro de radiador de circuito refrigerante y enfriador y partes de la instalación del intercooler de las unidades 713 y 714 de la flota de Guaguas Municipales, S.A. </t>
  </si>
  <si>
    <t>CM 210/2024</t>
  </si>
  <si>
    <t>Reparación de una avería en el sistema de frenos de la unidad 719 de la flota de vehículos de Guaguas Municipales, S.A.</t>
  </si>
  <si>
    <t>CM 211/2024</t>
  </si>
  <si>
    <t>Sustitución del parabrisas delantero y del bastidor delantero derecho de la unidad 846 de la flota de vehículos de Guaguas Municipales, S.A. </t>
  </si>
  <si>
    <t>CM 212/2024</t>
  </si>
  <si>
    <t>Sustitución del cristal de la tercera puerta y reparación de desperfectos ocasionados por un golpe en la carrocería de la unidad 757 de la flota de vehículos de Guaguas Municipales, S.A.</t>
  </si>
  <si>
    <t>CM 213/2024</t>
  </si>
  <si>
    <t>Sustitución del parabrisas delantero y reparación de diversos daños en la carrocería de la unidad 783 de la flota de Guaguas Municipales, S.A. </t>
  </si>
  <si>
    <t>CM 214/2024</t>
  </si>
  <si>
    <t>Servicio de consultoría y asistencia técnica para la elaboración y redacción del Informe de Sostenibilidad de Guaguas Municipales, S.A. correspondiente al año 2023. </t>
  </si>
  <si>
    <t>CM 215/2024</t>
  </si>
  <si>
    <t>Louzao Vehículos Industriales, S.L.U</t>
  </si>
  <si>
    <t>CM 216/2024</t>
  </si>
  <si>
    <t>Servicio de auditorías de certificación y de seguimiento del Sistema de Organización Saludable de Guaguas Municipales, S.A. </t>
  </si>
  <si>
    <t>CM 217/2024</t>
  </si>
  <si>
    <t>CM 218/2024</t>
  </si>
  <si>
    <t>Reparación de diversos desperfectos ocasionados por golpes en la carrocería de la unidad 789 de la flota de vehículos de Guaguas Municipales, S.A. </t>
  </si>
  <si>
    <t>CM 219/2024</t>
  </si>
  <si>
    <t>Adecuación para la puesta a punto del grupo electrógeno de la cochera de Guaguas Municipales, S.A. </t>
  </si>
  <si>
    <t>CM 220/2024</t>
  </si>
  <si>
    <t>B35679638</t>
  </si>
  <si>
    <t>Gateway Comunicaciones y Sistemas, S.L.</t>
  </si>
  <si>
    <t>Suministro de cableado de red para la sede central de Guaguas Municipales, S.A.</t>
  </si>
  <si>
    <t>CM 221/2024</t>
  </si>
  <si>
    <t>Suministro de motor hidrostático del ventilador para la unidad 714 de la flota de Guaguas Municipales, S.A. </t>
  </si>
  <si>
    <t>CM 222/2024</t>
  </si>
  <si>
    <t>Reparación de culatas de la unidad 691 de la flota de vehículos de Guaguas Municipales, S.A. </t>
  </si>
  <si>
    <t>CM 223/2024</t>
  </si>
  <si>
    <t>Servicio de consultoría y asistencia técnica para la elaboración del Plan Estratégico 2024-2027 de Guaguas Municipales, S.A.</t>
  </si>
  <si>
    <t>CM 224/2024</t>
  </si>
  <si>
    <t>Cobertura audiovisual para la recepción en Guaguas Municipales, S.A. del Club Voleibol Guaguas, campeones de la Superliga 2023-2024. </t>
  </si>
  <si>
    <t>CM 225/2024</t>
  </si>
  <si>
    <t>42858387A</t>
  </si>
  <si>
    <t>Agustín Juárez Navarro</t>
  </si>
  <si>
    <t>Redacción del modificado del proyecto y dirección de obra de adaptación de la instalación eléctrica de la sede de Guaguas Municipales, S.A. </t>
  </si>
  <si>
    <t>CM 226/2024</t>
  </si>
  <si>
    <t>Suministro de crucetas de transmisión para la unidad 651 de la flota de vehículos de Guaguas Municipales, S.A. </t>
  </si>
  <si>
    <t>Anulados</t>
  </si>
  <si>
    <t>CM 233/2024</t>
  </si>
  <si>
    <t>Reparación de desperfectos en la carrocería de la unidad 731 de la flota de vehículos de Guaguas Municipales, S.A. </t>
  </si>
  <si>
    <t>CM 234/2024</t>
  </si>
  <si>
    <t>Reparación de desperfectos en la carrocería y sustitución del piloto trasero de la unidad 848 de la flota de vehículos de Guaguas Municipales, S.A.</t>
  </si>
  <si>
    <t>CM 235/2024</t>
  </si>
  <si>
    <t>Sustitución de las cámaras de espejo externas derecha y la carcasa de la unidad 842 de la flota de vehículos de Guaguas Municipales, S.A. </t>
  </si>
  <si>
    <t>CM 236/2024</t>
  </si>
  <si>
    <t>Suministro de toma de fuerza del circuito de refrigeración para la unidad 713 de la flota de vehículos de Guaguas Municipales, S.A. </t>
  </si>
  <si>
    <t>CM 237/2024</t>
  </si>
  <si>
    <t>Servicio de mantenimiento e ITV de la unidad 720 de la flota de vehículos de Guaguas Municipales, S.A.</t>
  </si>
  <si>
    <t>CM 238/2024</t>
  </si>
  <si>
    <t>CM 239/2024</t>
  </si>
  <si>
    <t>Servicio de mantenimiento e ITV de la unidad 728 de la flota de vehículos de Guaguas Municipales, S.A.</t>
  </si>
  <si>
    <t>CM 240/2024</t>
  </si>
  <si>
    <t>Asesoramiento jurídico sobre una reclamación de daños y perjuicios. </t>
  </si>
  <si>
    <t>CM 241/2024</t>
  </si>
  <si>
    <t>B01814557</t>
  </si>
  <si>
    <t>Van Beveren, S.L.</t>
  </si>
  <si>
    <t>Servicio de consultoría en materia de contratación pública para la confección de diversos informes.</t>
  </si>
  <si>
    <t>CM 242/2024</t>
  </si>
  <si>
    <t>Realización, producción y grabación del vídeo corporativo por el día del Guagüero que se celebrará el día 23 de octubre de 2024 y coincidirá con el 45 aniversario de Guaguas Municipales, S.A. </t>
  </si>
  <si>
    <t>CM 243/2024</t>
  </si>
  <si>
    <t>Servicio de asesoramiento para el seguimiento de pautas de nutrición adecuadas para la plantilla de Guaguas Municipales, S.A.</t>
  </si>
  <si>
    <t>CM 244/2024</t>
  </si>
  <si>
    <t>Suministro de una columna de dirección para la unidad 577 de la flota de Guaguas Municipales, S.A.</t>
  </si>
  <si>
    <t>CM 245/2024</t>
  </si>
  <si>
    <t>Sustitución de un cristal fijo lateral, un cristal abatible lateral, un cristal del panel de destino y ajustar barrotes interiores de la unidad 845 de la flota de vehículos de Guaguas Municipales, S.A.</t>
  </si>
  <si>
    <t>CM 246/2024</t>
  </si>
  <si>
    <t>Sustitución del parabrisas delantero de la unidad 840 de la flota de vehículos de Guaguas Municipales, S.A.</t>
  </si>
  <si>
    <t>CM 247/2024</t>
  </si>
  <si>
    <t>Reparación de diversos roces en la carrocería de la unidad 779 de la flota de vehículos de Guaguas Municipales, S.A. </t>
  </si>
  <si>
    <t>CM 248/2024</t>
  </si>
  <si>
    <t>Suministro de bandeja de aceite, tornillo hex. plano, material de estanqueidad y junta del cárter de aceite para la unidad 641 de la flota de vehículos de Guaguas Municipales, S.A. </t>
  </si>
  <si>
    <t>CM 249/2024</t>
  </si>
  <si>
    <t>U44861300</t>
  </si>
  <si>
    <t>UTE GUAGUAS SOCIEDAD IBERICA DE CONSTRUCCIONES ELECTRICAS, S.A.</t>
  </si>
  <si>
    <t>Configuración de VDR y orientación de cámaras existentes en 15 unidades DAF Solaris articuladas de 18 metros de la flota de vehículos de Guaguas Municipales, S.A.</t>
  </si>
  <si>
    <t>CM 250/2024</t>
  </si>
  <si>
    <t>Dirección de arte, diseño gráfico, maquetación de contenido, diseño de tablas y gráficas del Informe de Sostenibilidad del año 2023 de Guaguas Municipales, S.A.</t>
  </si>
  <si>
    <t>CM 251/2024</t>
  </si>
  <si>
    <t>Sustitución del cristal del cartel superior de la unidad 835 de la flota de vehículos de Guaguas Municipales, S.A.</t>
  </si>
  <si>
    <t>CM 252/2024</t>
  </si>
  <si>
    <t>Servicio de mantenimiento, gestión y extracción de imágenes de 25 unidades de la flota de vehículos de Guaguas Municipales, S.A. </t>
  </si>
  <si>
    <t>CM 253/2024</t>
  </si>
  <si>
    <t>Suministro de válvula EBS delantera para la unidad 609 de la flota de vehículos de Guaguas Municipales, S.A. </t>
  </si>
  <si>
    <t>CM 254/2024</t>
  </si>
  <si>
    <t>Servicio de asistencia técnica para el cálculo de la huella de carbono, elaboración del informe de emisiones de gases efecto invernadero del año 2023 y del plan de reducción de emisiones de GEI 2023-2027 de Guaguas Municipales, S.A.</t>
  </si>
  <si>
    <t>CM 255/2024</t>
  </si>
  <si>
    <t xml:space="preserve"> Servicio de mantenimiento e ITV de la unidad 712 de la flota de vehículos de Guaguas Municipales, S.A.</t>
  </si>
  <si>
    <t>255/2024</t>
  </si>
  <si>
    <t>CM 256/2024</t>
  </si>
  <si>
    <t>B76332915</t>
  </si>
  <si>
    <t>PIXEL AND ME, S.L.</t>
  </si>
  <si>
    <t>Suministro de rótulo corpóreo conformado en EPS troquelado con recubrimiento de poliurea para la sede de Guaguas Municipales, S.A. </t>
  </si>
  <si>
    <t>CM 258/2024</t>
  </si>
  <si>
    <t>Reparación de los daños ocasionados por un golpe en la esquina trasera derecha de la unidad 791 de la flota de vehículos de Guaguas Municipales, S.A. </t>
  </si>
  <si>
    <t>CM 259/2024</t>
  </si>
  <si>
    <t>Reparación de los daños ocasionados por un golpe en la carrocería y sustitución de un piloto lateral de la unidad 774 de la flota de vehículos de Guaguas Municipales, S.A.</t>
  </si>
  <si>
    <t>CM 260/2024</t>
  </si>
  <si>
    <t>Reparación de los daños ocasionados por un golpe en el lateral derecho y sustitución de cristal derecho trasero de la unidad 844 de la flota de vehículos de Guaguas Municipales, S.A. </t>
  </si>
  <si>
    <t>CM 261/2024</t>
  </si>
  <si>
    <t>CM 262/2024</t>
  </si>
  <si>
    <t>B35311323</t>
  </si>
  <si>
    <t>Gabinete de Urología y Andrología, S.L.P.</t>
  </si>
  <si>
    <t>Servicio de revisión anual urológica y ginecológica para el personal de Guaguas Municipales, S.A. </t>
  </si>
  <si>
    <t>CM 263/2024</t>
  </si>
  <si>
    <t>Reparación de chapa y pintura de la unidad 725 de la flota de vehículos de Guaguas Municipales, S.A.</t>
  </si>
  <si>
    <t>CM 264/2024</t>
  </si>
  <si>
    <t>Reparación de chapa y pintura de la unidad 183 de la flota de vehículos de Guaguas Municipales, S.A. </t>
  </si>
  <si>
    <t>CM 265/2024</t>
  </si>
  <si>
    <t>Reparación de daños en la carrocería y sustitución de un cristal lateral derecho de la unidad 765 de la flota de Guaguas Municipales, S.A.</t>
  </si>
  <si>
    <t>CM 266/2024</t>
  </si>
  <si>
    <t>Servicio de mantenimiento e ITV de la unidad 723 de la flota de vehículos de Guaguas Municipales, S.A.</t>
  </si>
  <si>
    <t>CM 267/2024</t>
  </si>
  <si>
    <t>Reparación de un golpe que afecta a los dos lados de la defensa delantera de la unidad 733 de la flota de vehículos de Guaguas Municipales, S.A. </t>
  </si>
  <si>
    <t>CM 268/2024</t>
  </si>
  <si>
    <t>Reparación de avería en el alternador de la unidad 721 de la flota de vehículos de Guaguas Municipales, S.A.</t>
  </si>
  <si>
    <t>CM 269/2024</t>
  </si>
  <si>
    <t>Sustitución del parabrisas de la unidad 741 de la flota de vehículos de Guaguas Municipales, S.A.</t>
  </si>
  <si>
    <t>CM 270/2024</t>
  </si>
  <si>
    <t>Reparación de una avería en el alternador de la unidad 184 de la flota de vehículos de Guaguas Municipales, S.A.</t>
  </si>
  <si>
    <t>CM 271/2024</t>
  </si>
  <si>
    <t>Servicio de limpieza en la zona de almacenamiento de residuos no peligrosos del taller de Guaguas Municipales, S.A.</t>
  </si>
  <si>
    <t>CM 272/2024</t>
  </si>
  <si>
    <t>Servicio de retirada de residuos peligrosos del taller de Guaguas Municipales, S.A. </t>
  </si>
  <si>
    <t>CM 273/2024</t>
  </si>
  <si>
    <t>Reparación de la caja de velocidades matrícula 00321353, bastidor 4182064512, de la unidad 699 de la flota de vehículos de Guaguas Municipales, S.A.</t>
  </si>
  <si>
    <t>CM 274/2024</t>
  </si>
  <si>
    <t>Telefónica Soluciones Informáticas y Comunicaciones de España, S.A.U.</t>
  </si>
  <si>
    <t>Servicio de consultoría para la implantación del ENS en Guaguas Municipales, S.A.</t>
  </si>
  <si>
    <t>CM 275/2024</t>
  </si>
  <si>
    <t>Reparación de desperfectos ocasionados por un golpe en la parte delantera y sustitución del parabrisas delantero de la unidad 855 de la flota de vehículos de Guaguas Municipales, S.A. </t>
  </si>
  <si>
    <t>CM 276/2024</t>
  </si>
  <si>
    <t>Sustitución del filtro de partículas de la unidad 728 de la flota de vehículos de Guaguas Municipales, S.A. </t>
  </si>
  <si>
    <t>CM 277/2024</t>
  </si>
  <si>
    <t>Sustitución del parabrisas delantero y de la base del espejo retrovisor derecho de la unidad 744 de la flota de vehículos de Guaguas Municipales, S.A. </t>
  </si>
  <si>
    <t>CM 278/2024</t>
  </si>
  <si>
    <t>Reparación de diversos desperfectos en la carrocería de la unidad 785 de la flota de vehículos de Guaguas Municipales, S.A. </t>
  </si>
  <si>
    <t>CM 279/2024</t>
  </si>
  <si>
    <t>Reparación de desperfectos ocasionados por un golpe delantero en la carrocería de la unidad 856 de la flota de vehículos de Guaguas Municipales, S.A. </t>
  </si>
  <si>
    <t>CM 280/2024</t>
  </si>
  <si>
    <t>B55524946</t>
  </si>
  <si>
    <t>BQB Technology, S.L.</t>
  </si>
  <si>
    <t>Reparación de fuentes de alimentación y controladoras LED para la flota de vehículos de Guaguas Municipales, S.A. </t>
  </si>
  <si>
    <t>CM 281/2024</t>
  </si>
  <si>
    <t>Modificación y actualización de fichas de horarios, termómetros e integración de códigos Navilens del servicio de Guaguas Municipales, S.A. en paradas y marquesinas de la red de líneas de la compañía para la temporada de verano 2024.</t>
  </si>
  <si>
    <t>CM 282/2024</t>
  </si>
  <si>
    <t>A79486833</t>
  </si>
  <si>
    <t>ELECNOR SERVICIOS Y PROYECTOS  SAU</t>
  </si>
  <si>
    <t>Asistencia técnica para la realización de tareas de mantenimiento extraordinarias en las instalaciones de Guaguas Municipales, S.A. </t>
  </si>
  <si>
    <t>CM 283/2024</t>
  </si>
  <si>
    <t>Actualización de información de horarios en las paradas de la red de líneas de Guaguas Municipales, S.A.</t>
  </si>
  <si>
    <t>CM 284/2024</t>
  </si>
  <si>
    <t>Reparación de la caja de velocidades ECOLIFE, matrícula 00300127 y nº de bastidor 4181040052 de la flota de vehículos de Guaguas Municipales, S.A.</t>
  </si>
  <si>
    <t>CM 285/2024</t>
  </si>
  <si>
    <t>Servicio de asesoramiento de entrenamientos personalizados y preparación física para el personal de Guaguas Municipales, S.A. dentro del proyecto Guaguas es Bienestar.</t>
  </si>
  <si>
    <t>CM 286/2024</t>
  </si>
  <si>
    <t>G06966246</t>
  </si>
  <si>
    <t>Fundación Canaria Grupo Canario de Cáncer de Pulmón</t>
  </si>
  <si>
    <t>Plan para la prevención y deshabituación tabáquica de los trabajadores de Guaguas Municipales, S.A. con creación de espacios libres de humo dentro del proyecto Guaguas es Bienestar. </t>
  </si>
  <si>
    <t>CM 287/2024</t>
  </si>
  <si>
    <t>Sustitución del depósito de combustible de la unidad 790 de la flota de vehículos de Guaguas Municipales, S.A.</t>
  </si>
  <si>
    <t>CM 288/2024</t>
  </si>
  <si>
    <t>Reparación de diversos daños producidos por golpes en la carrocería de la unidad 749 de la flota de vehículos de Guaguas Municipales, S.A. </t>
  </si>
  <si>
    <t>CM 289/2024</t>
  </si>
  <si>
    <t>Obra de acometida de baja tensión de las paradas del Tramo 8, Juan Rejón del proyecto MetroGuagua.</t>
  </si>
  <si>
    <t>CM 290/2024</t>
  </si>
  <si>
    <t>Reparación de varios desperfectos ocasionados por roces en la carrocería de la unidad 754 de la flota de vehículos de Guaguas Municipales, S.A. </t>
  </si>
  <si>
    <t>CM 291/2024</t>
  </si>
  <si>
    <t>Sustitución del radiador y del bote de expansión de la unidad 721 de la flota de vehículos de Guaguas Municipales, S.A. </t>
  </si>
  <si>
    <t>CM 292/2024</t>
  </si>
  <si>
    <t>Reparación de diversos daños en la carrocería y sustitución de un espejo retrovisor y un cristal de la unidad 761 de la flota de vehículos de Guaguas Municipales, S.A.</t>
  </si>
  <si>
    <t>CM 293/2024</t>
  </si>
  <si>
    <t>Sustitución de la válvula AGR y de la tubería de recuperación de los inyectores de la unidad 718 de la flota de vehículos de Guaguas Municipales, S.A. </t>
  </si>
  <si>
    <t>CM 294/2024</t>
  </si>
  <si>
    <t>CM 295/2024</t>
  </si>
  <si>
    <t>Reparación de desperfectos en la carrocería y sustitución del cristal trasero izquierdo de la unidad 846 de la flota de vehículos de Guaguas Municipales, S.A. </t>
  </si>
  <si>
    <t>CM 296/2024</t>
  </si>
  <si>
    <t>Reparación de diversos roces en la carrocería y sustitución del piloto trasero izquierdo de la unidad 769 de la flota de vehículos de Guaguas Municipales, S.A. </t>
  </si>
  <si>
    <t>CM 297/2024</t>
  </si>
  <si>
    <t>Reparación de diversos roces en la carrocería y sustitución del cristal de una de las puertas de la unidad 781 de la flota de Guaguas Municipales, S.A.</t>
  </si>
  <si>
    <t>CM 298/2024</t>
  </si>
  <si>
    <t>Sustitución del kit contraincendios de la unidad 824 de la flota de vehículos de Guaguas Municipales, S.A. </t>
  </si>
  <si>
    <t>CM 299/2024</t>
  </si>
  <si>
    <t>Reparación de diversos roces en la carrocería y sustitución y sellado del parabrisas delantero de la unidad 767 de la flota de vehículos de Guaguas Municipales, S.A.</t>
  </si>
  <si>
    <t>CM 300/2024</t>
  </si>
  <si>
    <t>Producción audiovisual de vídeos de nutrición y entrenamientos deportivos para el Proyecto Bienestar de Guaguas Municipales, S.A. </t>
  </si>
  <si>
    <t>del CM 227/2024 
al CM 232/2024</t>
  </si>
  <si>
    <t>RELACIÓN DE CONTRATOS MENORES GMSA 3º TRIMESTRE 2024</t>
  </si>
  <si>
    <t>CM 301/2024</t>
  </si>
  <si>
    <t>Reparación de daños en la carrocería y sustitución de dos cristales de la unidad 765 de la flota de vehículos de Guaguas Municipales, S.A. </t>
  </si>
  <si>
    <t>CM 302/2024</t>
  </si>
  <si>
    <t>Producción y colocación de señalética de las paradas para las líneas especiales de Guaguas Municipales, S.A. por el festival Granca Live Fest que se va a celebrar los días 4, 5 y 6 de julio en el Estadio de Gran Canaria.</t>
  </si>
  <si>
    <t>CM 303/2024</t>
  </si>
  <si>
    <t>42845662C</t>
  </si>
  <si>
    <t>Alberto Suárez Bruno</t>
  </si>
  <si>
    <t>Asistencia jurídica en procedimientos judiciales incoados por amenazas o agresiones sufridas por conductores de Guaguas Municipales, S.A. y por actos vandálicos sobre los vehículos durante la prestación del servicio. </t>
  </si>
  <si>
    <t>CM 304/2024</t>
  </si>
  <si>
    <t>Asistencia técnica para tareas de reparación y verificación de los cuadros eléctricos de los vehículos de Guaguas Municipales, S.A. </t>
  </si>
  <si>
    <t>CM 305/2024</t>
  </si>
  <si>
    <t>Suministro e instalación de hardware y software para la implantación del protocolo OCPP en el cargador eléctrico de Jema Energy, ubicada en la cubierta de la cochera de Guaguas Municipales, S.A.</t>
  </si>
  <si>
    <t>CM 306/2024</t>
  </si>
  <si>
    <t>Reparación de avería en el motor de la unidad 722 de la flota de vehículos de Guaguas Municipales, S.A.</t>
  </si>
  <si>
    <t>CM 307/2024</t>
  </si>
  <si>
    <t>Sustitución y sellado del parabrisas delantero de la unidad 745 de la flota de vehículos de Guaguas Municipales, S.A.</t>
  </si>
  <si>
    <t>CM 308/2024</t>
  </si>
  <si>
    <t>Reparación de diversos desperfectos en la carrocería de la unidad 768 de la flota de vehículos de Guaguas Municipales, S.A. </t>
  </si>
  <si>
    <t>CM 309/2024</t>
  </si>
  <si>
    <t>Acción comercial para el servicio especial que realiza Guaguas Municipales, S.A. con motivo del concierto de la Orquesta Filármonica de Gran Canaria en el marco del festival Temudas.</t>
  </si>
  <si>
    <t>CM 310/2024</t>
  </si>
  <si>
    <t>Alquiler de dos baños químicos para la terminal provisional de Guaguas Municipales, S.A., habilitada por obras en el intercambiador de Tamaraceite.</t>
  </si>
  <si>
    <t>CM 311/2024</t>
  </si>
  <si>
    <t>B35528389</t>
  </si>
  <si>
    <t>Base &amp; Network, S.L.</t>
  </si>
  <si>
    <t>Impresión de vinilos para paradas por la actualización de horarios y recorridos en las líneas de Guaguas Municipales, S.A.</t>
  </si>
  <si>
    <t>CM 312/2024</t>
  </si>
  <si>
    <t>A79707295</t>
  </si>
  <si>
    <t>Ilunion Accesibilidad, SAU</t>
  </si>
  <si>
    <t>Auditoría de accesibilidad de la aplicación móvil de Guaguas Municipales, S.A. </t>
  </si>
  <si>
    <t>CM 313/2024</t>
  </si>
  <si>
    <t>B04951000</t>
  </si>
  <si>
    <t>Aeonium Media S.L.</t>
  </si>
  <si>
    <t>Servicio de asesoría para la elaboración de un manual de comunicación de crisis para Guaguas Municipales, S.A. </t>
  </si>
  <si>
    <t>CM 314/2024</t>
  </si>
  <si>
    <t>Servicio de impresión de señalización de paradas provisionales por el servicio especial que va a realizar Guaguas Municipales, S.A. durante el Temudas Fest. </t>
  </si>
  <si>
    <t>CM 315/2024</t>
  </si>
  <si>
    <t>Sustitución del cristal del letrero de la unidad 792 de la flota de Guaguas Municipales, S.A. </t>
  </si>
  <si>
    <t>CM 316/2024</t>
  </si>
  <si>
    <t>Mantenimiento preventivo / predictivo y correctivo del centro de transformación de Guaguas Municipales, S.A. </t>
  </si>
  <si>
    <t>CM 317/2024</t>
  </si>
  <si>
    <t>Sustitución y sellado del parabrisas trasero de la unidad 824 de la flota de vehículos de Guaguas Municipales, S.A.</t>
  </si>
  <si>
    <t>CM 318/2024</t>
  </si>
  <si>
    <t>Sustitución de la transmisión de la unidad 183 de la flota de vehículos de Guaguas Municipales, S.A. </t>
  </si>
  <si>
    <t>CM 319/2024</t>
  </si>
  <si>
    <t>Servicio de mantenimiento e ITV de la unidad 184 de la flota de vehículos de Guaguas Municipales, S.A.</t>
  </si>
  <si>
    <t>CM 320/2024</t>
  </si>
  <si>
    <t>Servicio de retirada de residuos peligrosos en la zona del taller de Guaguas Municipales, S.A. </t>
  </si>
  <si>
    <t>CM 321/2024</t>
  </si>
  <si>
    <t>Reparación de diversos daños en la carrocería de la unidad 829 de la flota de vehículos de Guaguas Municipales, S.A.</t>
  </si>
  <si>
    <t>CM 322/2024</t>
  </si>
  <si>
    <t>Reparación de chapa y pintura de los roces y golpes de la carrocería de la unidad 737 de la flota de vehículos de Guaguas Municipales, S.A. </t>
  </si>
  <si>
    <t>CM 323/2024</t>
  </si>
  <si>
    <t>78517048Q</t>
  </si>
  <si>
    <t>María José Núñez Lucendo</t>
  </si>
  <si>
    <t>Grabación, edición y producción de podcast para su emisión en la página web y redes sociales de Guaguas Municipales, S.A.</t>
  </si>
  <si>
    <t>CM 324/2024</t>
  </si>
  <si>
    <t>Reparación de los daños ocasionados por un golpe en la rampa de PMR de la unidad 762 de la flota de vehículos de Guaguas Municipales, S.A. </t>
  </si>
  <si>
    <t>CM 325/2024</t>
  </si>
  <si>
    <t>Sustitución de las tuberías hidráulicas del sistema de articulación giratoria de la unidad 817 de la flota de vehículos de Guaguas Municipales, S.A.</t>
  </si>
  <si>
    <t>CM 326/2024</t>
  </si>
  <si>
    <t>Desmontaje de la caja de velocidades averiada para su reparación y montaje de una caja de velocidades de intercambio en la unidad 638 de la flota de vehículos de Guaguas Municipales, S.A.</t>
  </si>
  <si>
    <t>CM 327/2024</t>
  </si>
  <si>
    <t>Servicio de consultoría para la puesta en marcha, configuración y revisión de sistemas de racionalización de la contratación mediante sistemas dinámicos de adquisición en Guaguas Municipales, S.A. </t>
  </si>
  <si>
    <t>CM 328/2024</t>
  </si>
  <si>
    <t>Reparación de daños en la carrocería de la unidad 840 de la flota de vehículos de Guaguas Municipales, S.A. </t>
  </si>
  <si>
    <t>CM 329/2024</t>
  </si>
  <si>
    <t>Patrocinio del evento denominado "Batalla de polkas Las Palmas de Gran Canaria".</t>
  </si>
  <si>
    <t>CM 330/2024</t>
  </si>
  <si>
    <t>Curso de Protección Contra Incendios para Equipos de Primera Intervención para el personal de Guaguas Municipales, S.A. 2024.</t>
  </si>
  <si>
    <t>CM 331/2024</t>
  </si>
  <si>
    <t>B76160019</t>
  </si>
  <si>
    <t>22 GRADOS DE MEDIA, S.L.</t>
  </si>
  <si>
    <t>Campaña Electrificación Guaguas Municipales, S.A..</t>
  </si>
  <si>
    <t>CM 332/2024</t>
  </si>
  <si>
    <t>Asistencia técnica para el trabajo de campo, explotación y propuesta de acciones para la reducción de la congestión de tráfico en la avenida Escaleritas, desde la rotonda de la GC-23 hasta la plaza Santa Juana de Castilla. </t>
  </si>
  <si>
    <t>CM 333/2024</t>
  </si>
  <si>
    <t>Sustitución del filtro de partículas (DPF) de la unidad 715 de la flota de vehículos de Guaguas Municipales, S.A.</t>
  </si>
  <si>
    <t>CM 334/2024</t>
  </si>
  <si>
    <t>Reparación de daños ocasionados por golpes en ambos laterales y un golpe frontal en la unidad 775 de la flota de vehículos de Guaguas Municipales, S.A. de la unidad 775 de la flota de vehículos de Guaguas Municipales, S.A.</t>
  </si>
  <si>
    <t>CM 335/2024</t>
  </si>
  <si>
    <t>Servicio de mantenimiento e ITV de la unidad 719 de la flota de vehículos de Guaguas Municipales, S.A.</t>
  </si>
  <si>
    <t>CM 336/2024</t>
  </si>
  <si>
    <t>Reparación de los daños ocasionados por un golpe frontal en el vehículo auxiliar M34 de la flota de Guaguas Municipales, S.A.</t>
  </si>
  <si>
    <t>CM 337/2024</t>
  </si>
  <si>
    <t>CM 338/2024</t>
  </si>
  <si>
    <t>45781805Y</t>
  </si>
  <si>
    <t>Moreyba Rodríguez Bargo</t>
  </si>
  <si>
    <t>Creación de un córner expositivo para merchandising en la oficina comercial del Parque Santa Catalina.</t>
  </si>
  <si>
    <t>CM 339/2024</t>
  </si>
  <si>
    <t>Suscripción a Experto RRHH y Llamada Experta 15 de la base de datos del portal Experto RRHH de Lefebvre. </t>
  </si>
  <si>
    <t>CM 340/2024</t>
  </si>
  <si>
    <t>Apoyo y asesoramiento en la gestión de la convocatoria extraordinaria y urgente de la lista de empleo para contrataciones temporales de conductores/as de Guaguas Municipales, S.A.</t>
  </si>
  <si>
    <t>CM 341/2024</t>
  </si>
  <si>
    <t>Servicio de mantenimiento e ITV de la unidad 715 de la flota de vehículos de Guaguas Municipales, S.A.</t>
  </si>
  <si>
    <t>CM 342/2024</t>
  </si>
  <si>
    <t>CM 343/2024</t>
  </si>
  <si>
    <t>Servicio de mantenimiento e ITV de la unidad 609 de la flota de vehículos de Guaguas Municipales, S.A.</t>
  </si>
  <si>
    <t>CM 344/2024</t>
  </si>
  <si>
    <t>Reparación de los daños ocasionados por un golpe frontal en el vehículo auxiliar M30 de la flota de Guaguas Municipales, .S. A. </t>
  </si>
  <si>
    <t>CM 345/2024</t>
  </si>
  <si>
    <t>Reparación de chapa y pintura de la unidad 719 de la flota de vehículos de Guaguas Municipales, S.A. </t>
  </si>
  <si>
    <t>CM 346/2024</t>
  </si>
  <si>
    <t>Sustitución del cristal del panel de destino delantero de la unidad 846 de la flota de vehículos de Guaguas Municipales, S.A. </t>
  </si>
  <si>
    <t>CM 347/2024</t>
  </si>
  <si>
    <t>Suministro de packs por el 45 aniversario de Guaguas Municipales, S.A. </t>
  </si>
  <si>
    <t>CM 348/2024</t>
  </si>
  <si>
    <t>CM 349/2024</t>
  </si>
  <si>
    <t>Sustitución del cristal lateral trasero derecho de la unidad 832 de la flota de vehículos de Guaguas Municipales, S.A.</t>
  </si>
  <si>
    <t xml:space="preserve">CM 350/2024 </t>
  </si>
  <si>
    <t>Sustitución de la puerta con sistema NFC, tarjeta lectora y antena en el panel A0413 de la parada nº 123 de la red de líneas de Guaguas Municipales, S.A. </t>
  </si>
  <si>
    <t>CM 351/2024</t>
  </si>
  <si>
    <t>Sustitución de tubos de aceite hidráulico de la articulación central de la unidad 742 de la flota de vehículos de Guaguas Municipales, S.A. </t>
  </si>
  <si>
    <t>CM 352/2024</t>
  </si>
  <si>
    <t>Sustitución de los brazos de suspensión delanteros izquierdo y derecho de la unidad 721 de la flota de vehículos de Guaguas Municipales, S.A. </t>
  </si>
  <si>
    <t>CM 353/2024</t>
  </si>
  <si>
    <t>Reparación de los daños ocasionados por golpes y roces en la carrocería de la unidad 830 de la flota de vehículos de Guaguas Municipales, S.A.</t>
  </si>
  <si>
    <t>CM 354/2024</t>
  </si>
  <si>
    <t>UNIVERSIDAD DE LAS PALMAS DE G.C.</t>
  </si>
  <si>
    <t>Alquiler de aulas de la Universidad de Las Palmas de Gran Canaria para la realización de las pruebas de la Fase 1 de la Selección de Electromecánico/as para Guaguas Municipales, S.A. </t>
  </si>
  <si>
    <t>CM 355/2024</t>
  </si>
  <si>
    <t>Servicio de retirada y limpieza del residuo peligroso lodos de hidrocarburos de Guaguas Municipales, S.A.</t>
  </si>
  <si>
    <t>CM 356/2024</t>
  </si>
  <si>
    <t>Revisión de los sistemas anticaída y equipos de protección individual en taller, cochera y terminales de Guaguas Municipales S.A. </t>
  </si>
  <si>
    <t>CM 357/2024</t>
  </si>
  <si>
    <t>Sustitución del filtro de partículas y sensores de medición de la unidad 714 de la flota de vehículos de Guaguas Municipales, S.A</t>
  </si>
  <si>
    <t>CM 358/2024</t>
  </si>
  <si>
    <t>Implementación de mejoras en la página web de Guaguas Municipales, S.A. vinculadas a la solicitud y gestión de la nueva tarjeta turística virtual. </t>
  </si>
  <si>
    <t>CM 359/2024</t>
  </si>
  <si>
    <t>Modificado del proyecto "Sistemas de Autoconsumo Fotovoltaico para diferentes edificaciones de Guaguas Municipales, S.A., dirección de obra y coordinación de seguridad y salud.</t>
  </si>
  <si>
    <t>CM 360/2024</t>
  </si>
  <si>
    <t>Sustitución de las tuberías hidráulicas del sistema de articulación giratoria del la unidad 817 de la flota de vehículos de Guaguas Municipales, S.A. </t>
  </si>
  <si>
    <t>CM 361/2024</t>
  </si>
  <si>
    <t>Reparación de diversos desperfectos en la carrocería de la unidad 825 de la flota de Guaguas Municipales, S.A. </t>
  </si>
  <si>
    <t>CM 362/2024</t>
  </si>
  <si>
    <t>Reparación de avería en la rampa de PMR de la unidad 826 de la flota de vehículos de Guaguas Municipales, S.A. </t>
  </si>
  <si>
    <t>CM 363/2024</t>
  </si>
  <si>
    <t>Reparación de daños en la carrocería y sustitución de luces traseras de la unidad 793 de la flota de Guaguas Municipales, S.A.</t>
  </si>
  <si>
    <t>CM 364/2024</t>
  </si>
  <si>
    <t>Servicio de impresión y montaje de materiales para las visitas escolares que se realizan en la sede central de Guaguas Municipales, S.A. </t>
  </si>
  <si>
    <t>CM 365/2024</t>
  </si>
  <si>
    <t>Servicio de apoyo y acompañamiento de las visitas escolares que se realizan en las instalaciones centrales de Guaguas Municipales, S.A.</t>
  </si>
  <si>
    <t>CM 366/2024</t>
  </si>
  <si>
    <t>Asesoramiento para el procedimiento de acceso y contratación de personal de Guaguas Municipales, S.A.</t>
  </si>
  <si>
    <t>CM 367/2024</t>
  </si>
  <si>
    <t>Reparación de la caja de velocidades ECOMAT 4 6HP 604 C, matrícula 00321268 de Guaguas Municipales, S.A. </t>
  </si>
  <si>
    <t>CM 368/2024</t>
  </si>
  <si>
    <t>G67946814</t>
  </si>
  <si>
    <t>Fundación Canaria Nos Movemos</t>
  </si>
  <si>
    <t>Patrocinio publicitario del Campus "Más que fútbol", organizado por la fundación "Nos movemos".</t>
  </si>
  <si>
    <t>CM 369/2024</t>
  </si>
  <si>
    <t>Elaboración de informe del retorno de la inversión del patrocinio de Guaguas Municipales, S.A. al Club Voleibol Guaguas durante la temporada 2023/2024. </t>
  </si>
  <si>
    <t>CM 370/2024</t>
  </si>
  <si>
    <t>Sustitución de medio filtrante del filtro declorador y cambio de membranas en el equipo de ósmosis inversa ubicado en la cubierta de la cochera de Guaguas Municipales, S.A. </t>
  </si>
  <si>
    <t>CM 371/2024</t>
  </si>
  <si>
    <t>Modificación y actualización de planos, creación de nuevas marquesinas y de paradas provisionales y creación de planos de servicios especiales realizados en eventos de la ciudad de Las Palmas de Gran Canaria por Guaguas Municipales, S.A.</t>
  </si>
  <si>
    <t>CM 372/2024</t>
  </si>
  <si>
    <t>Reparación de una avería en la rampa de PMR y de diversos desperfectos en la carrocería de la unidad 805 de la flota de vehículos de Guaguas Municipales, S.A.</t>
  </si>
  <si>
    <t>CM 373/2024</t>
  </si>
  <si>
    <t>Sustitución del parabrisas delantero y reparación de diversos roces en la carrocería de la unidad 845 de la flota de vehículos de Guaguas Municipales, S.A. </t>
  </si>
  <si>
    <t>Reparación de avería en la dirección de la unidad 726 de la flota de vehículos de Guaguas Municipales, S.A.</t>
  </si>
  <si>
    <t>CM 375/2024</t>
  </si>
  <si>
    <t>Reparación de diversos desperfectos en la carrocería de la unidad 795 de la flota de vehículos de Guaguas Municipales, S.A. </t>
  </si>
  <si>
    <t>CM 376/2024</t>
  </si>
  <si>
    <t>ADVANCED DEVELOPMENT RESOURCES AND TRAINING PEOPLE, S.L.</t>
  </si>
  <si>
    <t>Consultoría para la redefinición del departamento de Gestión y Desarrollo de Personas</t>
  </si>
  <si>
    <t>CM 377/2024</t>
  </si>
  <si>
    <t>Servicio de reparación y mantenimiento preventivo anual de un cargador de vehículos eléctricos mod-ECI100 en la sede de Guaguas Municipales, S.A. </t>
  </si>
  <si>
    <t>CM 378/2024</t>
  </si>
  <si>
    <t>Reparación de diversos desperfectos en la carrocería de la unidad 765 de la flota de vehículos de Guaguas Municipales, S.A.</t>
  </si>
  <si>
    <t>CM 379/2024</t>
  </si>
  <si>
    <t>Reparación de diversos desperfectos en la carrocería de la unidad 833 de la flota de vehículos de Guaguas Municipales, S.A.</t>
  </si>
  <si>
    <t>CM 380/2024</t>
  </si>
  <si>
    <t>Reparación de diversos desperfectos en la carrocería de la unidad 836 de la flota de vehículos de Guaguas Municipales, S.A. </t>
  </si>
  <si>
    <t>CM 381/2024</t>
  </si>
  <si>
    <t>Reparación del Sistema Anticontaminación de la unidad 714 de la flota de vehículos de Guaguas Municipales, S.A. </t>
  </si>
  <si>
    <t>CM 382/2024</t>
  </si>
  <si>
    <t>Reparación y limpieza del circuito del sistema de regeneración de gases de la unidad 714 de la flota de vehículos de Guaguas Municipales, S.A. </t>
  </si>
  <si>
    <t>CM 383/2024</t>
  </si>
  <si>
    <t>Servicio de revisión y mantenimiento mecánico e Inspección Técnica de Vehículos (ITV) de la unidad M29 de la flota de vehículos de Guaguas Municipales, S.A.</t>
  </si>
  <si>
    <t>CM 384/2024</t>
  </si>
  <si>
    <t>Reparación de diversos desperfectos en la carrocería de la unidad 769 de la flota de vehículos de Guaguas Municipales, S.A. </t>
  </si>
  <si>
    <t>CM 385/2024</t>
  </si>
  <si>
    <t>Servicio de revisión y mantenimiento mecánico e Inspección Técnica de Vehículos (ITV) de la unidad 713 de la flota de vehículos de Guaguas Municipales, S.A. </t>
  </si>
  <si>
    <t>CM 386/2024</t>
  </si>
  <si>
    <t>Servicio de reparación mecánica por fuga de aceite de motor de la unidad 715 de la flota de vehículos de Guaguas Municipales, S.A. </t>
  </si>
  <si>
    <t>CM 387/2024</t>
  </si>
  <si>
    <t>Servicio de reparación de avería en la unidad electro-hidráulica de regulación del cambio automático de la unidad 184 de la flota de vehículos de Guaguas Municipales, S.A. </t>
  </si>
  <si>
    <t>CM 388/2024</t>
  </si>
  <si>
    <t>Servicio de reparación de la rampa de acceso de personas con movilidad reducida (PMR) de la unidad 769 de la flota de vehículos de Guaguas Municipales, S.A. </t>
  </si>
  <si>
    <t>CM 389/2024</t>
  </si>
  <si>
    <t>Alquiler de diferentes medios de elevación para la ejecución de obras de mantenimiento en las instalaciones de la sede central de Guaguas Municipales, S.A. </t>
  </si>
  <si>
    <t>CM 390/2024</t>
  </si>
  <si>
    <t>Reparación de diversos desperfectos en la carrocería de la unidad 838 de la flota de vehículos de Guaguas Municipales, S.A.</t>
  </si>
  <si>
    <t>CM 391/2024</t>
  </si>
  <si>
    <t>B76590660</t>
  </si>
  <si>
    <t>Atlantis Tecnología y Sistemas, S.L.</t>
  </si>
  <si>
    <t>Servicio de consultoría para la transformación digital en Guaguas Municipales, S.A. </t>
  </si>
  <si>
    <t>CM 392/2024</t>
  </si>
  <si>
    <t>Reparación de la caja de cambios de la unidad 627 de la flota de vehículos de Guaguas Municipales, S.A. </t>
  </si>
  <si>
    <t>CM 393/2024</t>
  </si>
  <si>
    <t>CM 394/2024</t>
  </si>
  <si>
    <t>Reparación de diversos desperfectos en la carrocería de la unidad 852 de la flota de vehículos de Guaguas Municipales, S.A.</t>
  </si>
  <si>
    <t>CM 395/2024</t>
  </si>
  <si>
    <t>Reparación de diversos desperfectos en la carrocería de la unidad 851 de la flota de vehículos de Guaguas Municipales, S.A. </t>
  </si>
  <si>
    <t>CM 396/2024</t>
  </si>
  <si>
    <t>Reparación de la suspensión neumática de la unidad 727 de la flota de vehículos de Guaguas Municipales, S.A.</t>
  </si>
  <si>
    <t>CM 397/2024</t>
  </si>
  <si>
    <t>Programa especial en el programa El Espejo Canario sobre el efecto de la gratuidad en Guaguas Municipales, S.A. </t>
  </si>
  <si>
    <t>CM 398/2024</t>
  </si>
  <si>
    <t>CM 399/2024</t>
  </si>
  <si>
    <t>Acciones informativas en radio con ocasión de la Semana Europea de la Movilidad 2024. </t>
  </si>
  <si>
    <t>´1</t>
  </si>
  <si>
    <t>CM 400/2024</t>
  </si>
  <si>
    <t>B35500362</t>
  </si>
  <si>
    <t>RUIDO LAS PALMAS, S.L.</t>
  </si>
  <si>
    <t>Servicio de alquiler de equipamiento audiovisual para la Jornada "Reflexiones de la gratuidad" que se celebrará el 18 de septiembre en el Gabinete Literario por la Semana Europea de la Movilidad 2024. </t>
  </si>
  <si>
    <t>CM 401/2024</t>
  </si>
  <si>
    <t>B01899442</t>
  </si>
  <si>
    <t>HIJOS DE NEWTON PRODUCCIONES, S.L.</t>
  </si>
  <si>
    <t>Realización y producción de vídeo sobre cómo se genera energía a través del hidrógeno</t>
  </si>
  <si>
    <t>CM 402/2024</t>
  </si>
  <si>
    <t>B01761162</t>
  </si>
  <si>
    <t>TAO CATERING, S.L.</t>
  </si>
  <si>
    <t>Servicio de desayuno para la Jornada "Reflexiones de la gratuidad" que se celebrará el día 18 de septiembre en el Gabinete Literario con motivo de la Semana Europea de la Movilidad 2024.</t>
  </si>
  <si>
    <t>CM 403/2024</t>
  </si>
  <si>
    <t>Reparación de diversos desperfectos en la carrocería de la unidad 787 de la flota de vehículos de Guaguas Municipales, S.A. </t>
  </si>
  <si>
    <t>CM 404/2024</t>
  </si>
  <si>
    <t>Servicio de alquiler de equipamiento audiovisual para la presentación de la guagua de hidrógeno que se celebrará con motivo de la Semana Europea de la Movilidad 2024. </t>
  </si>
  <si>
    <t>CM 405/2024</t>
  </si>
  <si>
    <t>B35237270</t>
  </si>
  <si>
    <t>Promociones Toledo Islas Canarias, S.L.</t>
  </si>
  <si>
    <t>Suministro e instalación de 4 señales termoplásticas en dos paradas dobles de la red de líneas de Guaguas Municipales, S.A. en el Mercado Central. </t>
  </si>
  <si>
    <t>CM 406/2024</t>
  </si>
  <si>
    <t>Servicio de impresión de vinilos para paradas por el cambio de horario del mes de septiembre en las líneas de Guaguas Municipales, S.A. </t>
  </si>
  <si>
    <t>CM 407/2024</t>
  </si>
  <si>
    <t>Modificación y actualización de horarios por el cambio de horario del mes de septiembre de 2024 en la red de líneas de Guaguas Municipales, S.A. </t>
  </si>
  <si>
    <t>CM 408/2024</t>
  </si>
  <si>
    <t>Reparación de diversos desperfectos en la carrocería de la unidad 847 de la flota de vehículos de Guaguas Municipales, S.A. </t>
  </si>
  <si>
    <t>CM 409/2024</t>
  </si>
  <si>
    <t>44302229C</t>
  </si>
  <si>
    <t>Laura Pérez Rodríguez</t>
  </si>
  <si>
    <t>Suministro de obsequio personalizado por el 45 aniversario de Guaguas Municipales, S.A. </t>
  </si>
  <si>
    <t>CM 410/2024</t>
  </si>
  <si>
    <t>QUER SYSTEM INFORMATICA S.L</t>
  </si>
  <si>
    <t>Licencia de software ZCSPE-T2-SSUB-G] ZCS Government. Zimbra Collaboration Suite -Professional Edition para Guaguas Municipales, S.A.</t>
  </si>
  <si>
    <t>CM 411/2024</t>
  </si>
  <si>
    <t>42855098A</t>
  </si>
  <si>
    <t>Manuel Castillo Gutiérrez</t>
  </si>
  <si>
    <t>Coordinación de Seguridad y Salud de la obra "Suministro e instalación de postes inteligentes de información al viajero en paradas de la red de líneas de Guaguas Municipales, S.A.". </t>
  </si>
  <si>
    <t>CM 413/2024</t>
  </si>
  <si>
    <t>CM 414/2024</t>
  </si>
  <si>
    <t>Reparación de diversos desperfectos en la carrocería y sustitución de un cristal lateral de la unidad 789 de la flota de vehículos de Guaguas Municipales, S.A. </t>
  </si>
  <si>
    <t>CM 415/2024</t>
  </si>
  <si>
    <t>B67944785</t>
  </si>
  <si>
    <t>SM Operación y mantenimiento, S.L.</t>
  </si>
  <si>
    <t>Suministro e instalación de un nuevo inversor fotovoltaico equivalente para la reparación de la planta fotovoltaica ubicada en la cubierta de la sede central de Guaguas Municipales, S.A. </t>
  </si>
  <si>
    <t>´2</t>
  </si>
  <si>
    <t>CM 416/2024</t>
  </si>
  <si>
    <t>Reparación de avería en el alternador de la unidad 723 de la flota de vehículos de Guaguas Municipales, S.A. </t>
  </si>
  <si>
    <t>CM 417/2024</t>
  </si>
  <si>
    <t>B76325257</t>
  </si>
  <si>
    <t>VYATEMO S.L.U.</t>
  </si>
  <si>
    <t>Servicio de personalización, impresión, codificación y entrega en las oficinas comerciales de los títulos de viajes propios personalizados de Guaguas Municipales, S.A. </t>
  </si>
  <si>
    <t>CM 418/2024</t>
  </si>
  <si>
    <t>B76157734</t>
  </si>
  <si>
    <t>Actua Valoraciones, S.L.</t>
  </si>
  <si>
    <t>Informe de valoración urbanística de una parcela del SG-01 Parque Militar de La Isleta. </t>
  </si>
  <si>
    <t>CM 419/2024</t>
  </si>
  <si>
    <t>Suministro de 35.000 fundas de plástico para los títulos de viaje de Guaguas Municipales, S.A. </t>
  </si>
  <si>
    <t>CM 420/2024</t>
  </si>
  <si>
    <t>B76158328</t>
  </si>
  <si>
    <t>MARKETING WINNER-10, S.L.U.</t>
  </si>
  <si>
    <t>Inserciones publicitarias en el programa Marca Transporte y Movilidad y realización de cuatro programas especiales de Radio Marca Gran Canaria de temas relacionados con Guaguas Municipales, S.A.</t>
  </si>
  <si>
    <t>CM 421/2024</t>
  </si>
  <si>
    <t>Implementación en el Sistema ALPISPA de Guaguas Municipales, S.A. de las funcionalidades necesarias para la adaptación de la billética a bordo y en central para la puesta en marcha del título turístico virtual.</t>
  </si>
  <si>
    <t>CM 422/2024</t>
  </si>
  <si>
    <t>Desarrollo informático para la integración del Procedimiento de Validación de Facturas en Etendo para Guaguas Municipales, S.A. </t>
  </si>
  <si>
    <t>CM 423/2024</t>
  </si>
  <si>
    <t>Servicio de diseño gráfico y animación de la presentación del proyecto de movilidad de Guaguas Municipales, S.A. para la FIFA por la celebración del Mundial 2030 en Gran Canaria.</t>
  </si>
  <si>
    <t>RELACIÓN DE CONTRATOS MENORES GMSA 4º TRIMESTRE 2024</t>
  </si>
  <si>
    <t>CM 424/2024</t>
  </si>
  <si>
    <t>Reparación de chapa y pintura del lado izquierdo y frontal de la unidad 714 de la flota de vehículos de Guaguas Municipales, S.A</t>
  </si>
  <si>
    <t>CM 425/2024</t>
  </si>
  <si>
    <t>Asesoramiento jurídico y representación en procedimiento judicial</t>
  </si>
  <si>
    <t>CM 426/2024</t>
  </si>
  <si>
    <t>B3535448</t>
  </si>
  <si>
    <t>FLEXO PUBLICIDAD, S.L.</t>
  </si>
  <si>
    <t>Servicio de confección y montaje de señalética para las paradas de las líneas de Guaguas Municipales, S.A. que se encuentran en el Intercambiador de Santa Catalina.</t>
  </si>
  <si>
    <t>CM 427/2024</t>
  </si>
  <si>
    <t>B56859887</t>
  </si>
  <si>
    <t>UBT L&amp;C, S.L.</t>
  </si>
  <si>
    <t>Servicio de reevaluación de riesgos penales, revisión de la adecuación y revisión de controles e implementación del canal de acoso de Guaguas Municipales, S.A.</t>
  </si>
  <si>
    <t>CM 428/2024</t>
  </si>
  <si>
    <t>B56938954</t>
  </si>
  <si>
    <t>CANARYCELLS, S.R.L.</t>
  </si>
  <si>
    <t>Suministro de hormigón de reparación para la reconstrucción de los casetones de ambas plantas de los parkings de la cochera de Guaguas Municipales, S.A. </t>
  </si>
  <si>
    <t>CM 429/2024</t>
  </si>
  <si>
    <t>42863728P</t>
  </si>
  <si>
    <t>Francisco Javier Fajardo García</t>
  </si>
  <si>
    <t>Reparación de la puerta de salida del servicio ubicada en la planta baja del parking de la cochera de Guaguas Municipales, S.A. </t>
  </si>
  <si>
    <t>CM 430/2024</t>
  </si>
  <si>
    <t>B85932358</t>
  </si>
  <si>
    <t>KALAMAN CONSULTING, S.L.</t>
  </si>
  <si>
    <t>Asistencia técnica para la preparación de los documentos del expediente para la contratación del servicio de comunicaciones de Guaguas Municipales, S.A.</t>
  </si>
  <si>
    <t>03/10724</t>
  </si>
  <si>
    <t>CM 431/2024</t>
  </si>
  <si>
    <t>44707084Y</t>
  </si>
  <si>
    <t>Jaime Checa Gimeno</t>
  </si>
  <si>
    <t>Diseño de ilustraciones y maquetación del calendario de empresa 2025 de Guaguas Municipales, S.A.</t>
  </si>
  <si>
    <t>CM 432/2024</t>
  </si>
  <si>
    <t>Inversión publicitaria en redes sociales de la campaña Electricity de Guaguas Municipales, S.A. </t>
  </si>
  <si>
    <t>CM 433/2024</t>
  </si>
  <si>
    <t>Suministro e instalación de equipos de aire acondicionado en dos oficinas de la quinta planta de la sede central de Guaguas Municipales, S.A.</t>
  </si>
  <si>
    <t>CM 434/2024</t>
  </si>
  <si>
    <t>Reparación de daños ocasionados por un golpe lateral en la carrocería de la unidad 745 de la flota de Guaguas Municipales, S.A. </t>
  </si>
  <si>
    <t>CM 435/2024</t>
  </si>
  <si>
    <t>Servicio de redacción de pliegos de cláusulas administrativas particulares y de prescripciones técnicas para tres procedimientos de contratación ordinarios/acuerdo marco que licitar por Guaguas Municipales, S.A. </t>
  </si>
  <si>
    <t>CM 436/2024</t>
  </si>
  <si>
    <t>Servicio de diseño gráfico, maquetación y diseño de tablas y gráficas del Plan Estratégico 2024-2027 de Guaguas Municipales, S.A. </t>
  </si>
  <si>
    <t>CM 437/2024</t>
  </si>
  <si>
    <t>CM 438/2024</t>
  </si>
  <si>
    <t>B76062281</t>
  </si>
  <si>
    <t>Servicio de segregación, limpieza y retirada de residuos no peligrosos de la zona de taller de Guaguas Municipales, S.A. </t>
  </si>
  <si>
    <t>CM 439/2024</t>
  </si>
  <si>
    <t>B91786236</t>
  </si>
  <si>
    <t>Sincosur, Ingeniería sostenible, S.L.</t>
  </si>
  <si>
    <t>Servicio de consultoría técnica en materia de contratación</t>
  </si>
  <si>
    <t>CM 440/2024</t>
  </si>
  <si>
    <t>CM 441/2024</t>
  </si>
  <si>
    <t>Servicio de asistencia técnica en la gestión y seguimiento del proyecto INNOBUS-TUR en Las Palmas de Gran Canaria. </t>
  </si>
  <si>
    <t>CM 442/2024</t>
  </si>
  <si>
    <t>Reparación de daños ocasionados por un golpe lateral en la carrocería de la unidad 849 de la flota de vehículos de Guaguas Municipales, S.A.</t>
  </si>
  <si>
    <t>CM 443/2024</t>
  </si>
  <si>
    <t>Reparación de los daños ocasionados por un golpe en la carrocería de la unidad 756 de la flota de vehículos de Guaguas Municipales, S.A.</t>
  </si>
  <si>
    <t>CM 444/2024</t>
  </si>
  <si>
    <t>00801219Z</t>
  </si>
  <si>
    <t>Pablo de la Vega Viñambres</t>
  </si>
  <si>
    <t>Elaboración de un informe jurídico-económico en materia retributiva. </t>
  </si>
  <si>
    <t>CM 445/2024</t>
  </si>
  <si>
    <t>Reparación de instalación eléctrica y cámara exterior del lado derecho de la unidad 833 de la flota de vehículos de Guaguas Municipales, S.A. </t>
  </si>
  <si>
    <t>CM 446/2024</t>
  </si>
  <si>
    <t>Reparación de diversos daños en la carrocería, sustitución del parabrisas delantero y del espejo retrovisor izquierdo de la unidad 810 de la flota de vehículos de Guaguas Municipales, S.A.</t>
  </si>
  <si>
    <t>CM 447/2024</t>
  </si>
  <si>
    <t>Servicio de realización y análisis de datos de la encuesta de clima laboral 2024 dirigida a los empleados de Guaguas Municipales, S.A.</t>
  </si>
  <si>
    <t>CM 448/2024</t>
  </si>
  <si>
    <t>Suministro, instalación y reubicación de BIEs en el parking de la cochera de Guaguas Municipales, S.A.</t>
  </si>
  <si>
    <t>CM 449/2024</t>
  </si>
  <si>
    <t>Reparación de diversos desperfectos ocasionados por golpes y roces en la carrocería de la unidad 820 de la flota de vehículos de Guaguas Municipales, S.A.</t>
  </si>
  <si>
    <t>CM 450/2024</t>
  </si>
  <si>
    <t>CM 451/2024</t>
  </si>
  <si>
    <t>Sustitución del alternador y del tensor de la correa de la unidad 718 de la flota de vehículos de Guaguas Municipales, S.A. </t>
  </si>
  <si>
    <t>17/1024</t>
  </si>
  <si>
    <t>CM 452/2024</t>
  </si>
  <si>
    <t>Reparación de daños por un golpe lateral trasero en la carrocería de la unidad 784 de la flota de vehículos de Guaguas Municipales, S.A. </t>
  </si>
  <si>
    <t>CM 453/2024</t>
  </si>
  <si>
    <t>Sustitución del cristal sobre la ventana del conductor de la unidad 770 de la flota de Guaguas Municipales, S.A. </t>
  </si>
  <si>
    <t>CM 454/2024</t>
  </si>
  <si>
    <t>Reparación de diversos desperfectos en la carrocería y sustitución del cristal del conductor de la unidad 823 de la flota de vehículos de Guaguas Municipales, S.A. </t>
  </si>
  <si>
    <t>CM 455/2024</t>
  </si>
  <si>
    <t>Servicio de mantenimiento e ITV de la unidad 702 de la flota de vehículos de Guaguas Municipales, S.A.</t>
  </si>
  <si>
    <t>CM 456/2024</t>
  </si>
  <si>
    <t>Sustitución de la pantalla y CPU del panel de información en tiempo real A0622 de la parada 400 de la red de líneas de Guaguas Municipales, S.A. en la Avenida José Mesa y López (Madera y Corcho).</t>
  </si>
  <si>
    <t>CM 457/2024</t>
  </si>
  <si>
    <t>Reparación de diversos desperfectos en la carrocería de la unidad 803 de la flota de vehículos de Guaguas Municipales, S.A.</t>
  </si>
  <si>
    <t>CM 458/2024</t>
  </si>
  <si>
    <t>Reparación de los daños ocasionados por un golpe y sustitución del cristal de una de las puertas de la unidad 835 de la flota de vehículos de Guaguas Municipales, S.A. </t>
  </si>
  <si>
    <t>CM 459/2024</t>
  </si>
  <si>
    <t>CM 460/2024</t>
  </si>
  <si>
    <t>Reparación de avería en la suspensión, sustitución del sensor del ángulo de giro y sustitución de rotulas de la unidad 718 de la flota de vehículos de Guaguas Municipales, S.A.</t>
  </si>
  <si>
    <t>CM 461/2024</t>
  </si>
  <si>
    <t>Servicio de mantenimiento e ITV de la unidad 727 de la flota de vehículos de Guaguas Municipales, S.A.</t>
  </si>
  <si>
    <t>CM 462/2024</t>
  </si>
  <si>
    <t>B01700277</t>
  </si>
  <si>
    <t>SERGENES SOCIEDAD INTERNACIONAL PARA EL DESARROLLO DE LOS SERVICIOS S.L.</t>
  </si>
  <si>
    <t>Curso Superior Online Gestión de Innovación en los Servicios Públicos para personal directivo de Guaguas Municipales, S.A. </t>
  </si>
  <si>
    <t>CM 463/2024</t>
  </si>
  <si>
    <t>Trabajos adicionales de instalación del servicio de entretenimiento multimedia en unidades de Guaguas Municipales, S.A. </t>
  </si>
  <si>
    <t>CM 464/2024</t>
  </si>
  <si>
    <t>Reparación de desperfectos ocasionados por un golpe en la carrocería y sustitución de dos cristales de la unidad 806 de la flota de vehículos de Guaguas Municipales, S.A. </t>
  </si>
  <si>
    <t>CM 465/2024</t>
  </si>
  <si>
    <t>B42722421</t>
  </si>
  <si>
    <t>Romero Rey y Benito Sancho Abogados, S.L.P.</t>
  </si>
  <si>
    <t>Servicios profesionales de asesoramiento jurídico, personación en procedimiento judicial y elaboración de informe y vías de acción recomendables para proteger la posición jurídica de Guaguas Municipales, S.A. en dicho procedimiento.</t>
  </si>
  <si>
    <t>CM 466/2024</t>
  </si>
  <si>
    <t>Servicio de mantenimiento e ITV de la unidad 183 de la flota de vehículos de Guaguas Municipales, S.A. </t>
  </si>
  <si>
    <t>CM 467/2024</t>
  </si>
  <si>
    <t>Reparación de daños en la carrocería y sustitución de luz de galibo trasera derecha de la unidad 851 de la flota de vehículos de Guaguas Municipales, S.A. </t>
  </si>
  <si>
    <t>CM 468/2024</t>
  </si>
  <si>
    <t>Elaboración de documentación adicional requerida por la AUTGC para la puesta en marcha las tarjetas sin contacto que se cancelan en las guaguas de Guaguas Municipales, S.A. </t>
  </si>
  <si>
    <t>CM 469/2024</t>
  </si>
  <si>
    <t>Reparación de daños ocasionados por un golpe, sustitución de un cristal, cámara trasera y piloto galibo trasero de la unidad 856 de la flota de vehículos de Guaguas Municipales, S.A.</t>
  </si>
  <si>
    <t>CM 470/2024</t>
  </si>
  <si>
    <t>CM 471/2024</t>
  </si>
  <si>
    <t>Servicio de mantenimiento e ITV de la unidad 701 de la flota de vehículo de Guaguas Municipales, S.A. </t>
  </si>
  <si>
    <t>CM 472/2024</t>
  </si>
  <si>
    <t>Servicio de diseño, creatividad e imagen corporativa de Guaguas Municipales, S.A.</t>
  </si>
  <si>
    <t>CM 473/2024</t>
  </si>
  <si>
    <t>B76367747</t>
  </si>
  <si>
    <t>Monroe Pizza S.L.</t>
  </si>
  <si>
    <t>Idea y diseño de tótems para la presentación de las nuevas de 12 metros de Guaguas Municipales, S.A.</t>
  </si>
  <si>
    <t>CM 474/2024</t>
  </si>
  <si>
    <t>Reparación de daños en la carrocería y sustitución del cristal lateral delantero izquierdo de la unidad 871 de la flota de vehículos de Guaguas Municipales, S.A.</t>
  </si>
  <si>
    <t>CM 475/2024</t>
  </si>
  <si>
    <t>Sustitución del parabrisas delantero de la unidad 835 de la flota de vehículos de Guaguas Municipales, S.A.</t>
  </si>
  <si>
    <t>CM 476/2024</t>
  </si>
  <si>
    <t>CM 477/2024</t>
  </si>
  <si>
    <t>Servicio de producción, grabación y edición de vídeos por la campaña de Halloween y por los actos del 45 aniversario de Guaguas Municipales, S.A. </t>
  </si>
  <si>
    <t>CM 478/2024</t>
  </si>
  <si>
    <t>Asesoramiento jurídico y urbanístico sobre la viabilidad de una parcela para la futura construcción de nuevas cocheras de Guaguas Municipales, S.A. </t>
  </si>
  <si>
    <t>CM 479/2024</t>
  </si>
  <si>
    <t>Reparación de la caja de velocidades ECOMAT 46HP 604 C matrícula 00013315, de Guaguas Municipales, S.A.</t>
  </si>
  <si>
    <t>CM 480/2024</t>
  </si>
  <si>
    <t>Reparación de daños ocasionados por un golpe en la carrocería y sustitución de un cristal lateral de la unidad 784 de la flota de vehículos de Guaguas Municipales, S.A.</t>
  </si>
  <si>
    <t>CM 481/2024</t>
  </si>
  <si>
    <t>Sustitución de los discos y pastillas de freno del 1º y 2º eje, sustitución de la boca de llenado de aceite y sustitución de la óptica delantera izquierda de la unidad 722 de la flota de vehículos de Guaguas Municipales, S.A.</t>
  </si>
  <si>
    <t>CM 482/2024</t>
  </si>
  <si>
    <t>Reparación de los daños ocasionados por un roce en la parte lateral trasera derecha y sustitución del cristal de la puerta trasera de la unidad 844 de la flota de vehículos de Guaguas Municipales, S.A.</t>
  </si>
  <si>
    <t>CM 483/2024</t>
  </si>
  <si>
    <t>A84251990</t>
  </si>
  <si>
    <t>Aenor Confía, S.A.U.</t>
  </si>
  <si>
    <t>Servicio de verificación de la Huella de Carbono conforme a GHG Protocol para los años 2022 y 2023 de Guaguas Municipales, S.A. </t>
  </si>
  <si>
    <t>CM 484/2024</t>
  </si>
  <si>
    <t>Realización, grabación y edición del vídeo de la campaña de Navidad y mensaje de la dirección de Guaguas Municipales, S.A.</t>
  </si>
  <si>
    <t>CM 485/2024</t>
  </si>
  <si>
    <t>Servicio de impresión de vinilos, montaje y retirada de vinilos en la sede central de Guaguas Municipales, S.A. </t>
  </si>
  <si>
    <t>CM 486/2024</t>
  </si>
  <si>
    <t>Reparación de avería en el sistema de alimentación de la unidad 546 de la flota de vehículos de Guaguas Municipales, S.A. </t>
  </si>
  <si>
    <t>CM 487/2024</t>
  </si>
  <si>
    <t>Reparación de daños en la carrocería de la unidad 842 de la flota de vehículos de Guaguas Municipales, S.A. </t>
  </si>
  <si>
    <t>CM 488/2024</t>
  </si>
  <si>
    <t>Reparación de una avería en la rampa de PMR de la unidad 796 de la flota de vehículos de Guaguas Municipales, S.A. </t>
  </si>
  <si>
    <t>CM 489/2024</t>
  </si>
  <si>
    <t>Reparación de daños en la carrocería, sustitución de un cristal de la puerta trasera y sustitución de un piloto indicador lateral de la unidad 770 de la flota de vehículos de Guaguas Municipales, S.A. </t>
  </si>
  <si>
    <t xml:space="preserve">CM 490/2024 </t>
  </si>
  <si>
    <t>Servicio de suscripción a la base de datos jurídica y de gestión de expedientes ARANZADI FUSIÓN DIAMOND mediante licencias para 17 usuarios nominales.</t>
  </si>
  <si>
    <t>CM 491/2024</t>
  </si>
  <si>
    <t>42870209A</t>
  </si>
  <si>
    <t>Jorge Mederos Marrero</t>
  </si>
  <si>
    <t>Proyecto de ampliación eléctrica y de maquinaria, así como instalación y legalización de extracción de humos de escape en el taller de Guaguas Municipales, S.A. </t>
  </si>
  <si>
    <t>CM 492/2024</t>
  </si>
  <si>
    <t>Servicio de asesoramiento para el Esquema de Empresa Saludable de Guaguas Municipales, S.A.</t>
  </si>
  <si>
    <t>CM 493/2024</t>
  </si>
  <si>
    <t>Suministro de un depósito de combustible portátil para Guaguas Municipales, S.A.</t>
  </si>
  <si>
    <t>CM 494/2024</t>
  </si>
  <si>
    <t>A82964438</t>
  </si>
  <si>
    <t>SEFAC ESPAÑA, S.A</t>
  </si>
  <si>
    <t>Suministro de grúa elevadora de mordazas de freno para el taller de Guaguas Municipales, S.A. </t>
  </si>
  <si>
    <t>CM 495/2024</t>
  </si>
  <si>
    <t>Servicio de consultoría para la selección de un técnico/a de Contratación y Servicios Jurídicos para Guaguas Municipales, S.A. </t>
  </si>
  <si>
    <t>CM 496/2024</t>
  </si>
  <si>
    <t>Jessica María Machín Rodríguez</t>
  </si>
  <si>
    <t>Servicio de consultoría para la selección de un técnico/a de Control Interno y Cumplimiento para Guaguas Municipales, S.A. </t>
  </si>
  <si>
    <t>CM 497/2024</t>
  </si>
  <si>
    <t>CM 498/2024</t>
  </si>
  <si>
    <t>Servicio de producción, grabación y edición de vídeos para la campaña de información sobre las modificaciones a realizar en las líneas de Guaguas Municipales, S.A. que operan en la zona del Auditorio. </t>
  </si>
  <si>
    <t>CM 499/2024</t>
  </si>
  <si>
    <t>J76007970</t>
  </si>
  <si>
    <t>Jeito S.C.P.</t>
  </si>
  <si>
    <t>Actuación musical para la acción de Navidad en la sede de Guaguas Municipales, S.A. </t>
  </si>
  <si>
    <t>CM 500/2024</t>
  </si>
  <si>
    <t>Reparación de desperfectos en la carrocería de la unidad 843 de la flota de vehículos de Guaguas Municipales, S.A.</t>
  </si>
  <si>
    <t>CM 501/2024</t>
  </si>
  <si>
    <t>Servicio de mantenimiento e ITV de la unidad 723 de la flota de vehículos de Guaguas Municipales, S.A. </t>
  </si>
  <si>
    <t>CM 502/2024</t>
  </si>
  <si>
    <t>Servicio de apoyo y acompañamiento para las visitas escolares que se realizan en la sede central de Guaguas Municipales, S.A. para el primer trimestre del año 2025.</t>
  </si>
  <si>
    <t>CM 503/2024</t>
  </si>
  <si>
    <t>Servicio de asesoramiento y acompañamiento para la adaptación de Guaguas Municipales, S.A. al nuevo reporte de información en materia de Sostenibilidad derivado de la Directiva Europea 2022/2462/UE (CSRD)</t>
  </si>
  <si>
    <t>CM 504/2024</t>
  </si>
  <si>
    <t>Reparación de avería en el sistema de inyección de la unidad 545 de la flota de vehículos de Guaguas Municipales, S.A.</t>
  </si>
  <si>
    <t>CM 505/2024</t>
  </si>
  <si>
    <t>CM 506/2024</t>
  </si>
  <si>
    <t>Servicio de consultoría para la selección de un/a técnico/a analista económico-financiero para Guaguas Municipales, S.A. </t>
  </si>
  <si>
    <t>CM 507/2024</t>
  </si>
  <si>
    <t>B74156910</t>
  </si>
  <si>
    <t>BUREAU VERITAS SOLUTIONS IBERIA S.L. Unipersonal</t>
  </si>
  <si>
    <t>Servicio de auditoría energética en los activos de Guaguas Municipales, S.A. </t>
  </si>
  <si>
    <t>CM 508/2024</t>
  </si>
  <si>
    <t>Cobertura audiovisual de varios eventos incluidos en el Plan de comunicación interna de Guaguas Municipales, S.A. </t>
  </si>
  <si>
    <t>CM 509/2024</t>
  </si>
  <si>
    <t>Reparación de los daños ocasionados por un golpe en la carrocería de la unidad 759 de la flota de Guaguas Municipales, S.A.</t>
  </si>
  <si>
    <t>CM 510/2024</t>
  </si>
  <si>
    <t>Reparación de caja de velocidades ECOLIFE con número de matrícula 00291494 y nº de bastidor 4181 040 052, de la flota de Guaguas Municipales, S.A.</t>
  </si>
  <si>
    <t>CM 511/2024</t>
  </si>
  <si>
    <t>Reparación de diversos roces en la carrocería de la unidad 797 de la flota de vehículos de Guaguas Municipales, S.A.</t>
  </si>
  <si>
    <t>CM 512/2024</t>
  </si>
  <si>
    <t>Reparación de una avería en el sistema de articulación giratoria de la unidad 742 de la flota de vehículos de Guaguas Municipales, S.A.</t>
  </si>
  <si>
    <t>CM 513/2024</t>
  </si>
  <si>
    <t>B88309844</t>
  </si>
  <si>
    <t>Rodríguez Castaño Asesores, S.L.</t>
  </si>
  <si>
    <t>Asesoramiento y elaboración de un dictamen con respecto a la actualización del sistema retributivo de Guaguas Municipales, S.A. </t>
  </si>
  <si>
    <t>CM 514/2024</t>
  </si>
  <si>
    <t>Reparación de desperfectos ocasionados por un golpe en la carrocería y sustitución del parabrisas delantero de la unidad 768 de la flota de vehículos de Guaguas Municipales, S.A.</t>
  </si>
  <si>
    <t>CM 515/2024</t>
  </si>
  <si>
    <t>Sustitución y sellado de un cristal lateral de la unidad 779 de la flota de vehículos de Guaguas Municipales, S.A.</t>
  </si>
  <si>
    <t>CM 516/2024</t>
  </si>
  <si>
    <t>Inserción publicitaria en prensa local, Canarias 7, en el especial Canarias en primera línea. </t>
  </si>
  <si>
    <t>CM 517/2024</t>
  </si>
  <si>
    <t>Sustitución del primer cristal de la puerta trasera y de un cristal sobre la puerta de la unidad 857 de la flota de vehículos de Guaguas Municipales, S.A. </t>
  </si>
  <si>
    <t>CM 518/2024</t>
  </si>
  <si>
    <t>Sustitución del cristal sobre el portón trasero de la unidad 852 de la flota de vehículos de Guaguas Municipales, S.A. </t>
  </si>
  <si>
    <t>CM 519/2024</t>
  </si>
  <si>
    <t>Sustitución del cristal sobre el portón trasero de la unidad 852 de la flota de vehículos de Guaguas Municipales, S.A.</t>
  </si>
  <si>
    <t>CM 520/2024</t>
  </si>
  <si>
    <t>Levantamiento topográfico de la parcela conocida como Tívoli, de 100.000 metros cuadrados, con aledaños y carreteras, servicios afectados, perfiles longitudinales y transversales del terreno.</t>
  </si>
  <si>
    <t>CM 521/2024</t>
  </si>
  <si>
    <t>A35679000</t>
  </si>
  <si>
    <t>Labetec Ensayos Técnicos Canarios, S.A.</t>
  </si>
  <si>
    <t>Estudio geotécnico de la parcela conocida como Tívoli, en el término municipal de Las Palmas de Gran Canaria. </t>
  </si>
  <si>
    <t>CM 522/2024</t>
  </si>
  <si>
    <t>Redacción de anteproyecto de una cochera para Guaguas Municipales, S.A. en la parcela conocida como Tívoli. </t>
  </si>
  <si>
    <t>CM 523/2024</t>
  </si>
  <si>
    <t>B73351520</t>
  </si>
  <si>
    <t>Nuevos Sistemas Tecnológicos, S.L.</t>
  </si>
  <si>
    <t>Mantenimiento de licencias, hosting y servicio técnico online de la plataforma Navilens.</t>
  </si>
  <si>
    <t>CM 524/2024</t>
  </si>
  <si>
    <t>Reparación de daños en la carrocería y sustitución de un cristal lateral trasero, del piloto trasero derecho y del piloto baliza de la unidad 854 de la flota de vehículos de Guaguas Municipales, S.A.</t>
  </si>
  <si>
    <t>CM 525/2024</t>
  </si>
  <si>
    <t>Sustitución de un cristal de la puerta trasera de la unidad 859 de la flota de vehículos de Guaguas Muncipales, S.A.</t>
  </si>
  <si>
    <t>CM 526/2024</t>
  </si>
  <si>
    <t>Reparación de la puerta lateral y de los asientos delanteros, así como de diversos daños en la carrocería del vehículo auxiliar M30 de la flota de Guaguas Municipales, S.A.</t>
  </si>
  <si>
    <t>CM 527/2024</t>
  </si>
  <si>
    <t xml:space="preserve">Sustitución del turbo, la válvula de presión y el filtro de desahogo de la unidad 714 de la flota de vehículos de Guaguas Municipales, S.A. </t>
  </si>
  <si>
    <t>CM 528/2024</t>
  </si>
  <si>
    <t>Reparación de una avería en la suspensión de la unidad 726 de la flota de vehículos de Guaguas Municipales, S.A. </t>
  </si>
  <si>
    <t>CM 529/2024</t>
  </si>
  <si>
    <t>Reparación de la caja de velocidades ECOLIFE, con matrícula 00300536 y número de bastidor 4181040052, de la flota de Guaguas Municipales, S.A.</t>
  </si>
  <si>
    <t>CM 530/2024</t>
  </si>
  <si>
    <t>Reparación de roces en la carrocería y sustitución de un cristal de la puerta delantera de la unidad 782 de la flota de vehículos de Guaguas Municipales, S.A.</t>
  </si>
  <si>
    <t>CM 531/2024</t>
  </si>
  <si>
    <t>Reparación de diversos desperfectos en la carrocería de la unidad 771 de la flota de vehículos de Guaguas Municipales, S.A. </t>
  </si>
  <si>
    <t>CM 532/2024</t>
  </si>
  <si>
    <t>Inserción publicitaria en prensa local, La Provincia, en el espacio especial Canarias y sus motores económicos. </t>
  </si>
  <si>
    <t>CM 533/2024</t>
  </si>
  <si>
    <t>Reparación de diversos roces en la carrocería de la unidad 745 de la flota de vehículos de Guaguas Municipales, S.A. </t>
  </si>
  <si>
    <t>CM 534/2024</t>
  </si>
  <si>
    <t>Reparación de los daños ocasionados por un golpe frontal y sustitución del parabrisas delantero de la unidad 796 de la flota de vehículos de Guaguas Municipales, S.A.</t>
  </si>
  <si>
    <t>CM 535/2024</t>
  </si>
  <si>
    <t>Inserción publicitaria en prensa local, La Provincia, de los horarios especiales del servicio de Guaguas Municipales, S.A. para los días 24 y 31 de diciembre de 2024. </t>
  </si>
  <si>
    <t>CM 536/2024</t>
  </si>
  <si>
    <t>Inserción publicitaria en prensa local, Canarias 7, de los horarios especiales del servicio de Guaguas Municipales, S.A. para los días 24 y 31 de diciembre de 2024. </t>
  </si>
  <si>
    <t>CM 537/2024</t>
  </si>
  <si>
    <t>B35838903</t>
  </si>
  <si>
    <t>Juan Lopez Decomark, S.L.</t>
  </si>
  <si>
    <t>Suministro de mobiliario para el córner de la oficina comercial de Guaguas Municipales, S.A. en el parque Santa Catalina.</t>
  </si>
  <si>
    <t>CM 538/2024</t>
  </si>
  <si>
    <t>Servicio de asesoramiento, gestión, coordinación y soporte técnico para el seguimiento y justificación de actuaciones en el marco de la subvención para el fomento d ela autosuficiencia energética de las AA.PP. </t>
  </si>
  <si>
    <t>CM 539/2024</t>
  </si>
  <si>
    <t>Servicio de impresión de vinilos para las paradas de la red de líneas de Guaguas Municipales, S.A. por la modificación de horarios del mes de diciembre.</t>
  </si>
  <si>
    <t>CM 540/2024</t>
  </si>
  <si>
    <t>Modificación y actualización de planos, termómetros, recorridos, integración de códigos Navilens y cambio de diseño de la red de líneas de Guaguas Municipales, S.A. por el cambio de horario del mes de diciembre de 2024. </t>
  </si>
  <si>
    <t>CM 541/2024</t>
  </si>
  <si>
    <t>Entrevista en el espacio "Desayuno Atlántico" al presidente del Consejo de Administración de Guaguas Municipales, S.A. y publirreportaje con difusión en redes sociales y web. </t>
  </si>
  <si>
    <t>CM 542/2024</t>
  </si>
  <si>
    <t>CM 543/2024</t>
  </si>
  <si>
    <t>Sustitución y sellado del parabrisas delantero de la unidad 770 de la flota de vehículos de Guaguas Municipales, S.A.</t>
  </si>
  <si>
    <t>CM 544/2024</t>
  </si>
  <si>
    <t>Sustitución y sellado del parabrisas delantero y reparación de desperfectos por roces en la carrocería de la unidad 821 de la flota de vehículos de Guaguas Municipales, S.A. </t>
  </si>
  <si>
    <t>CM 545/2024</t>
  </si>
  <si>
    <t>Reparación de una avería en el sistema de articulación de la unidad 818 de la flota de Guaguas Municipales, S.A. </t>
  </si>
  <si>
    <t>CM 546/2024</t>
  </si>
  <si>
    <t>Reparación de los desperfectos ocasionados por un golpe en la puerta central y un roce lateral trasero derecho de la unidad 836 de la flota de vehículos de Guaguas Municipales, S.A. </t>
  </si>
  <si>
    <t>CM 547/2024</t>
  </si>
  <si>
    <t>Reparación de diversos desperfectos ocasionados por golpes en la carrocería de la unidad 833 de la flota de vehículos de Guaguas Municipales, S.A.</t>
  </si>
  <si>
    <t>CM 548/2024</t>
  </si>
  <si>
    <t>Realización y producción de stop motion de la incorporación de las tarjetas turísticas Live a la app de Guaguas Municipales, S.A. </t>
  </si>
  <si>
    <t xml:space="preserve">CM 549/2024 </t>
  </si>
  <si>
    <t>B66703265</t>
  </si>
  <si>
    <t>BACARDI TEXTIL SL</t>
  </si>
  <si>
    <t>Suministro de uniformidad para el personal femenino de administración de Guaguas Municipales S.A. </t>
  </si>
  <si>
    <t>CM 550/2024</t>
  </si>
  <si>
    <t>Reparación de la caja de velocidades ECOMAT 2, con número de bastidor YS4NX20001842204 de la unidad 549 de la flota de vehículos de Guaguas Municipales, S.A. </t>
  </si>
  <si>
    <t>CM 551/2024</t>
  </si>
  <si>
    <t>Servicio de limpieza y retirada del residuo peligroso lodos de hidrocarburos del taller de Guaguas Municipales, S.A.</t>
  </si>
  <si>
    <t>CM 552/2024</t>
  </si>
  <si>
    <t>Reparación de los daños ocasionados por diversos golpes en la carrocería de la unidad 799 de la flota de vehículos de Guaguas Municipales, S.A. </t>
  </si>
  <si>
    <t>CM 553/2024</t>
  </si>
  <si>
    <t>Sustitución de un cristal de cortesía y reparación de diversos desperfectos en la carrocería de la unidad 849 de la flota de vehículos de Guaguas Municipales, S.A.</t>
  </si>
  <si>
    <t>CM 554/2024</t>
  </si>
  <si>
    <t>Reparación de la caja de velocidades ECOLIFE 6AP 1400 B, con número de matrícula 00297164, de la unidad 663 de la flota de vehículos de Guaguas Municipales, S.A.</t>
  </si>
  <si>
    <t>CM 555/2024</t>
  </si>
  <si>
    <t>Reparación de la caja de velocidades ECOLIFE 6AP 1400 B, con número de matrícula 00304083 de la flota de vehículos de Guaguas Municipales, S.A. </t>
  </si>
  <si>
    <t>CM 556/2024</t>
  </si>
  <si>
    <t>Sustitución y sellado del parabrisas delantero de la unidad 835 de la flota de vehículos de Guaguas Municipales, S.A.</t>
  </si>
  <si>
    <t>CM 557/2024</t>
  </si>
  <si>
    <t>Reparación de una avería en el motor de la unidad 183 de la flota de vehículo de Guaguas Municipales, S.A.</t>
  </si>
  <si>
    <t>CM 558/2024</t>
  </si>
  <si>
    <t>A35371376</t>
  </si>
  <si>
    <t>Ecología Canaria, S.A</t>
  </si>
  <si>
    <t>Servicio de retirada de residuos peligrosos de la zona de taller de Guaguas Municipales, S.A. </t>
  </si>
  <si>
    <t>CM 559/2024</t>
  </si>
  <si>
    <t>Sustitución del módulo del EBS de la unidad 713 de la flota de vehículos de Guaguas Municipales, S.A.</t>
  </si>
  <si>
    <t>CM 560/2024</t>
  </si>
  <si>
    <t>Instalación eléctrica de puntos para máquinas de recarga de Guaguas Municipales, S.A. </t>
  </si>
  <si>
    <t>CM 561/2024</t>
  </si>
  <si>
    <t>Adquisición de viga de eje delantera izquierda para la unidad 597 de la flota de vehículos de Guaguas Municipales, S.A. </t>
  </si>
  <si>
    <t>CM 562/2024</t>
  </si>
  <si>
    <t>Sustitución y sellado de un cristal lateral, sustitución de la carcasa de la cámara derecha y reparación de diversos roces en la carrocería de la unidad 845 de la flota de vehículos de Guaguas Municipales, S.A.</t>
  </si>
  <si>
    <t>CM 563/2024</t>
  </si>
  <si>
    <t>A80907397</t>
  </si>
  <si>
    <t>VODAFONE ESPAÑA, S.A.U.</t>
  </si>
  <si>
    <t>Reparación de equipos Lantech embarcados en la flota de Guaguas Municipales, S.A. </t>
  </si>
  <si>
    <t>CM 564/2024</t>
  </si>
  <si>
    <t>Reparación de diversos desperfectos en la carrocería de la unidad 720 de la flota de vehículos de Guaguas Municipales, S.A.</t>
  </si>
  <si>
    <t>RELACIÓN DE CONTRATOS MENORES GMSA 1º TRIMESTRE 2025</t>
  </si>
  <si>
    <t>CM 1/2025</t>
  </si>
  <si>
    <t>Reparación de una avería en el motor de la unidad 715 de la flota de vehículos de Guaguas Municipales, S.A. </t>
  </si>
  <si>
    <t>CM 2/2025</t>
  </si>
  <si>
    <t>Sustitución de unidad ABS de la unidad 719 de la flota de vehículos de Guaguas Municipales, S.A. </t>
  </si>
  <si>
    <t>CM 3/2025</t>
  </si>
  <si>
    <t>CM 4/2025</t>
  </si>
  <si>
    <t>Reparación de la caja de velocidades modelo ECOLIFE 6AP 1400 B, con matrícula 00304182 de la unidad 678 de la flota de Guaguas Municipales, S.A.</t>
  </si>
  <si>
    <t>CM 5/2025</t>
  </si>
  <si>
    <t>A85765469</t>
  </si>
  <si>
    <t>VORTAL CONNECTING BUSINESS, S.A.</t>
  </si>
  <si>
    <t>Adquisición de licencias de uso de la plataforma para Sistemas Dinámicos de Adquisición, incluyendo servicio de soporte técnico y funcional y servicio de mantenimiento correctivo y adaptativo para Guaguas Municipales, S.A. </t>
  </si>
  <si>
    <t>CM 6/2025</t>
  </si>
  <si>
    <t>Adquisición de bomba del ventilador para la unidad 634 de la flota de vehículos de Guaguas Municipales, S.A.</t>
  </si>
  <si>
    <t>CM 7/2025</t>
  </si>
  <si>
    <t>CM 8/2025</t>
  </si>
  <si>
    <t>Formación teórico-práctica para trabajos en altura para electromecánicos/as del taller de Guaguas Municipales, S.A. </t>
  </si>
  <si>
    <t>CM 9/2025</t>
  </si>
  <si>
    <t>Suministro de juego de segmentos, cojinetes de biela y juntas para la unidad 634 de la flota de vehículos de Guaguas Municipales, S.A. </t>
  </si>
  <si>
    <t>CM 10/2025</t>
  </si>
  <si>
    <t>B38240933</t>
  </si>
  <si>
    <t>Imprenta Reyes, S.L.</t>
  </si>
  <si>
    <t>Suministro de camisetas para actividades deportivas fuera de la empresa por parte de Guaguas Municipales, S.A. </t>
  </si>
  <si>
    <t>CM 11/2025</t>
  </si>
  <si>
    <t>Alquiler de salón y coffee break para la Jornada Hablemos a realizar en el Hotel Santa Catalina de Las Palmas de Gran Canaria. </t>
  </si>
  <si>
    <t>CM 12/2025</t>
  </si>
  <si>
    <t>Reparación de diversos daños en la carrocería de la unidad 775 de la flota de vehículos de Guaguas Municipales, S.A. </t>
  </si>
  <si>
    <t>CM 13/2025</t>
  </si>
  <si>
    <t>Reparación de la caja de velocidades modelo ECOLIFE 6AP 1400 B, matrícula 00292187 de la unidad 658 de la flota de vehículos de Guaguas Municipales, S.A.</t>
  </si>
  <si>
    <t>CM 14/2025</t>
  </si>
  <si>
    <t>Programas de difusión de mejoras del transporte público en la ciudad de Las Palmas de Gran Canaria con emisiones de cuñas publicitarias y distintas entrevistas en el programa de radio local El Espejo Canario. </t>
  </si>
  <si>
    <t>CM 15/2025</t>
  </si>
  <si>
    <t>Diseño gráfico y de materiales para la Jornada Hablemos de: la Movilidad es Nuestra, que se celebrará el día 5 de febrero en Las Palmas de Gran Canaria.</t>
  </si>
  <si>
    <t>CM 16/2025</t>
  </si>
  <si>
    <t>Colaboración de patrocinio de Guaguas Municipales, S.A. en la segunda edición de la Gala de los Premios al Liderazgo 2025 de Atlántico Hoy. </t>
  </si>
  <si>
    <t>B56574445</t>
  </si>
  <si>
    <t>Joroal Comunicación, S.L.</t>
  </si>
  <si>
    <t>Servicio de producción, grabación y edición de videopodcast, píldoras informativas del servicio especial de Carnaval, Copa del Rey de Baloncesto, renovación del patrocinio del CV Guaguas, y cobertura de la Jornada Hablemos. </t>
  </si>
  <si>
    <t xml:space="preserve">CM 18/2024 </t>
  </si>
  <si>
    <t>Servicio de alquiler de material audiovisual para la Jornada Hablemos que se celebrará en el Hotel Santa Catalina de Las Palmas de Gran Canaria. </t>
  </si>
  <si>
    <t>CM 19/2025</t>
  </si>
  <si>
    <t>Reparación de diversos desperfectos en la carrocería de la unidad 766 de la flota de vehículos de Guaguas Municipales, S.A. </t>
  </si>
  <si>
    <t>CM 20/2025</t>
  </si>
  <si>
    <t xml:space="preserve">Reparación de una avería en el motor de la unidad 728 de la flota de vehículos de Guaguas Municipales, S.A. </t>
  </si>
  <si>
    <t>CM 21/2025</t>
  </si>
  <si>
    <t>Convocatoria y difusión de la "Jornada Hablemos" que se celebrará el día 5 de febrero de 2025 en el Hotel Santa Catalina de Las Palmas de Gran Canaria.</t>
  </si>
  <si>
    <t>CM 22/2025</t>
  </si>
  <si>
    <t>B10254316</t>
  </si>
  <si>
    <t>Laborprex Auditores, S.L.</t>
  </si>
  <si>
    <t>Servicios de Auditoría Legal Obligatoria del Sistema de Gestión de la Prevención de Riesgos Laborales de Guaguas Municipales, S.A. </t>
  </si>
  <si>
    <t>CM 23/2025</t>
  </si>
  <si>
    <t>Sustitución y sellado de un cristal abatible, sustitución de un intermitente y reparación de chapa y pintura del paño trasero de la unidad 796 de la flota de vehículos de Guaguas Municipales, S.A. </t>
  </si>
  <si>
    <t>CM 24/2025</t>
  </si>
  <si>
    <t>Sustitución de un cristal trasero derecho y reparación de los daños ocasionados por un roce en el lateral derecho de la unidad 843 de la flota de vehículos de Guaguas Municipales, S.A. </t>
  </si>
  <si>
    <t>CM 25/2025</t>
  </si>
  <si>
    <t>Reparación de la caja de velocidades ECOMAT GHP 604 C, con número de serie 00321936, de la unidad 630 de la flota de vehículos de Guaguas Municipales, S.A.</t>
  </si>
  <si>
    <t>CM 26/2025</t>
  </si>
  <si>
    <t>Inserción publicitaria en el diario de prensa local, La Provincia, en el especial "Apoyo a lo Canario". </t>
  </si>
  <si>
    <t>Reparación de daños ocasionados por un golpe en la unidad 793 de la flota de vehículos de Guaguas Municipales, S.A. </t>
  </si>
  <si>
    <t>Servicio de mantenimiento e ITV del vehículo auxiliar M30 de la flota de Guaguas Municipales, S.A. </t>
  </si>
  <si>
    <t>CM 29/2025</t>
  </si>
  <si>
    <t>Servicio de asistencia técnica para el mantenimiento y la mejora del Sistema Integrado de Gestión de Guaguas Municipales, S.A.</t>
  </si>
  <si>
    <t>CM 30/2025</t>
  </si>
  <si>
    <t>Sebastián Salazar S.L.</t>
  </si>
  <si>
    <t>Suministro de gatos hidráulicos y de ruedas para carros de motores para el taller de Guaguas Municipales, S.A. </t>
  </si>
  <si>
    <t>CM 31/2025</t>
  </si>
  <si>
    <t>Sustitución y sellado del parabrisas delantero y reparación de desperfectos ocasionados por un roce en la carrocería de la unidad 757 de la flota de vehículos de Guaguas Municipales, S.A. </t>
  </si>
  <si>
    <t>CM 32/2025</t>
  </si>
  <si>
    <t>Creación y realización de spot publicitario para fomentar el uso del servicio público que presta Guaguas Municipales, S.A. durante la celebración del Carnaval de Las Palmas de Gran Canaria, 2025. </t>
  </si>
  <si>
    <t>CM 33/2025</t>
  </si>
  <si>
    <t>B81943284</t>
  </si>
  <si>
    <t>AMFM Vending, S.L.U.</t>
  </si>
  <si>
    <t>Servicio de dispensación de café en las máquinas del office de las oficinas centrales de Guaguas Municipales, S.A. </t>
  </si>
  <si>
    <t>CM 34/2025</t>
  </si>
  <si>
    <t>Sustitución del turbo y del sensor de temperatura del sistema de escape de la unidad 723 de la flota de vehículos de Guaguas Municipales, S.A. </t>
  </si>
  <si>
    <t>CM 35/2025</t>
  </si>
  <si>
    <t>Sustitución y sellado del parabrisas delantero y reparación de diversos desperfectos en la carrocería de la unidad 839 de la flota de vehículos de Guaguas Municipales, S.A. </t>
  </si>
  <si>
    <t>CM 36/2025</t>
  </si>
  <si>
    <t>Sustitución de tres cristales y reparación de diversos roces en la carrocería de la unidad 841 de la flota de vehículos de Guaguas Municipales, S.A.</t>
  </si>
  <si>
    <t>CM 37/2025</t>
  </si>
  <si>
    <t>Reparación de diversos desperfectos ocasionados por golpes en la unidad 792 de la flota de vehículos de Guaguas Municipales, S.A.</t>
  </si>
  <si>
    <t>CM 38/2025</t>
  </si>
  <si>
    <t>Servicio de impresión de vinilos para los nuevos postes solares de las paradas de guaguas de la red de líneas de Guaguas Municipales, S.A. </t>
  </si>
  <si>
    <t>CM 39/2025</t>
  </si>
  <si>
    <t>Reparación de la caja de velocidades, sustitución del turbo, sustitución del retén del volante y revisión de diversos elementos de la unidad 712 de la flota de vehículos de Guaguas Municipales, S.A.</t>
  </si>
  <si>
    <t>CM 40/2025</t>
  </si>
  <si>
    <t>CM 41/2025</t>
  </si>
  <si>
    <t>Servicio de consultoría y asistencia técnica para la elaboración y redacción del Informe de Sostenibilidad correspondiente al año 2024 de Guaguas Municipales, S.A. </t>
  </si>
  <si>
    <t>CM 42/2025</t>
  </si>
  <si>
    <t>Reparación una avería en el sistema de inyección y sustitución del sensor de carga y la batería de la unidad 608 de la vlota de vheículos de Guaguas Municipales, S.A. </t>
  </si>
  <si>
    <t>CM 43/2025</t>
  </si>
  <si>
    <t>Revisión y reparación de dos rampas RT1 Masats de vehículos de Guaguas Municipales, S.A.</t>
  </si>
  <si>
    <t>CM 44/2025</t>
  </si>
  <si>
    <t>Servicio de asistencia técnica para el cálculo de la huella de carbono del año 2024, elaboración del informe de emisiones GEI para el año 2024 y seguimiento del Plan de Reducción de Emisiones de GEI 2023-2028 de Guaguas Municipales, S.A.</t>
  </si>
  <si>
    <t>CM 45/2025</t>
  </si>
  <si>
    <t>Servicio de consultoría para la elaboración del registro retributivo 2024 de Guaguas Municipales, S.A. </t>
  </si>
  <si>
    <t>Servicio de mantenimiento semestral del firewall de Guaguas Municipales, S.A. </t>
  </si>
  <si>
    <t>CM 47/2025</t>
  </si>
  <si>
    <t>B84013960</t>
  </si>
  <si>
    <t>Ambitec Ingenieria Y Consultoria Ambiental S.L.</t>
  </si>
  <si>
    <t>Inventario y diagnóstico de la accesibilidad de las paradas de la red de líneas de Guaguas Municipales, S.A.</t>
  </si>
  <si>
    <t>CM 50/2025</t>
  </si>
  <si>
    <t>Servicio de asesoramiento, gestión, coordinación y soporte técnico para la justificación de la subvención del proyecto INNOBUS-TUR. </t>
  </si>
  <si>
    <t>CM 51/2025</t>
  </si>
  <si>
    <t>Sustitución y sellado del parabrisas delantero y reparación de desperfectos en la carrocería de la unidad 782 de la flota de Guaguas Municipales, S.A.</t>
  </si>
  <si>
    <t>CM 52/2025</t>
  </si>
  <si>
    <t>Reparación de diversos desperfectos en la carrocería y sustitución del piloto lateral izquierdo de la unidad 835 de la flota de vehículos de Guaguas Municipales, S.A.</t>
  </si>
  <si>
    <t>CM 53/2025</t>
  </si>
  <si>
    <t>Modificación, actualización y adaptación de planos y termómetros del servicio de Guaguas Municipales, S.A. por modificaciones en paradas de la red de líneas y nuevos postes solares de información en tiempo real. </t>
  </si>
  <si>
    <t>CM 54/2025</t>
  </si>
  <si>
    <t>Reparación de diversos desperfectos en la carrocería de la unidad 758 de la flota de vehículos de Guaguas Municipales, S.A. </t>
  </si>
  <si>
    <t>CM 55/2025</t>
  </si>
  <si>
    <t>Suscripción a la publicación de Canarias 7 para el año 2025. </t>
  </si>
  <si>
    <t>CM 56/2025</t>
  </si>
  <si>
    <t>Servicio de inspección previa, mantenimiento y resolución de anomalías de los extintores de los vehículos de Guaguas Municipales S.A. </t>
  </si>
  <si>
    <t>CM 57/2025</t>
  </si>
  <si>
    <t>Patrocinio del XXIX Concurso de Pintura rápida al aire libre y del XIX Concurso Fotográfico de la asociación de empresarios de la zona comercial de Mesa y López</t>
  </si>
  <si>
    <t>CM 58/2025</t>
  </si>
  <si>
    <t>Reparación de avería en la rampa de PMR de la unidad 828 de la flota de vehículos de Guaguas Municipales, S.A. </t>
  </si>
  <si>
    <t>CM 59/2025</t>
  </si>
  <si>
    <t>Sustitución y sellado del cristal de la puerta delantera y reparación de diversos daños en la carrocería de la unidad 773 de la flota de vehículos de Guaguas Municipales, S.A. </t>
  </si>
  <si>
    <t>CM 60/2025</t>
  </si>
  <si>
    <t>Sustitución y sellado del parabrisas delantero y reparación de daños en el parachoques delantero de la unidad 801 de la flota de vehículos de Guaguas Municipales, S.A.</t>
  </si>
  <si>
    <t>CM 61/2025</t>
  </si>
  <si>
    <t>Sustitución y sellado de dos cristales, reparación del espejo retrovisor y reparación de varios desperfectos en la carrocería de la unidad 761 de la flota de vehículos de Guaguas Municipales, S.A. </t>
  </si>
  <si>
    <t>CM 62/2025</t>
  </si>
  <si>
    <t>B35907922</t>
  </si>
  <si>
    <t>IPROTEC INGENIEROS, S.L.P.</t>
  </si>
  <si>
    <t>Redacción de proyecto, dirección de obra, tramitación y legalización para la ampliación de cargadores eléctricos en la cochera de Guaguas Municipales, S.A.</t>
  </si>
  <si>
    <t>CM 63/2025</t>
  </si>
  <si>
    <t>Suministro de recambios de taller para el mantenimiento de la unidad 713 de la flota de vehículos de Guaguas Municipales, S.A.</t>
  </si>
  <si>
    <t>CM 64/2025</t>
  </si>
  <si>
    <t>Mantenimiento correctivo de la instalación eléctrica del taller de la cochera de Guaguas Municipales, S.A</t>
  </si>
  <si>
    <t>CM 65/2025</t>
  </si>
  <si>
    <t>Sustitución y sellado del parabrisas delantero y reparación de daños ocasionados por un golpe frontal en la carrocería de la unidad 783 de la flota de vehículos de Guaguas Municipales, S.A.</t>
  </si>
  <si>
    <t>CM 66/2025</t>
  </si>
  <si>
    <t>Servicio de auditoría de cumplimiento del convenio suscrito entre Guaguas Municipales, S.A. y la Autoridad Única del Transporte de Gran Canaria, año 2024.</t>
  </si>
  <si>
    <t>CM 67/2025</t>
  </si>
  <si>
    <t>A79336947</t>
  </si>
  <si>
    <t>Universidad Camilo José Cela</t>
  </si>
  <si>
    <t>Máster Univ. People Analytics y Gest. Talento Digital</t>
  </si>
  <si>
    <t>CM 68/2025</t>
  </si>
  <si>
    <t>Suministro de recambios de taller para el mantenimiento de las unidades 701, 702 y 703 de la flota de Guaguas Municipales, S.A.</t>
  </si>
  <si>
    <t>CM 69/2025</t>
  </si>
  <si>
    <t>Reparación de avería en el motor y pérdida de fuerza de la unidad 713 de la flota de vehículos de Guaguas Municipales, S.A. </t>
  </si>
  <si>
    <t>CM 70/2025</t>
  </si>
  <si>
    <t>Sustitución y sellado de una ventana abatible, de un cristal lateral y de un cristal s/puerta, así como reparación de daños en la carrocería de la unidad 800 de la flota de vehículos de Guaguas Municipales, S.A.</t>
  </si>
  <si>
    <t>CM 71/2025</t>
  </si>
  <si>
    <t>Sustitución del kit de suspensión y servicio de mantenimiento e ITV de la unidad 720 de la flota de vehículos de Guaguas Municipales, S.A. </t>
  </si>
  <si>
    <t>CM 72/2025</t>
  </si>
  <si>
    <t xml:space="preserve">Suministro de pulseras para acción comercial de Guaguas Municipales, S.A. por el Día Internacional de la Mujer (8 de marzo de 2025). </t>
  </si>
  <si>
    <t>CM 73/2025</t>
  </si>
  <si>
    <t>Implementación de nuevo diseño del portal "Hablemos de nosotros" de Guaguas Municipales, S.A. </t>
  </si>
  <si>
    <t>CM 74/2025</t>
  </si>
  <si>
    <t>Alquiler de vallas para vallado perimetral, suministro, colocación, limpieza y retirada de baños químicos en El Sebadal y en la calle Concepción Arenal. </t>
  </si>
  <si>
    <t>CM 75/2025</t>
  </si>
  <si>
    <t>B66452723</t>
  </si>
  <si>
    <t>FERAX IBERIA, S.L.</t>
  </si>
  <si>
    <t>Suministro de elementos de protección de cargadores eléctricos ubicados en la isleta de recarga de la cochera de Guaguas Municipales, S.A. </t>
  </si>
  <si>
    <t>CM 76/2025</t>
  </si>
  <si>
    <t>Servicio de auditoría previa y redacción del proyecto de telecomunicaciones para implementar el anillo de fibra óptica en las plantas de la sede central de Guaguas Municipales, S.A. en la calle Arequipa s/n. </t>
  </si>
  <si>
    <t>CM 77/2025</t>
  </si>
  <si>
    <t>R3168001J</t>
  </si>
  <si>
    <t>IESE-UNIVERSIDAD DE NAVARRA</t>
  </si>
  <si>
    <t>Programa formativo "Negociar con eficacia y creatividad".</t>
  </si>
  <si>
    <t>CM 78/2025</t>
  </si>
  <si>
    <t>Licencia MAN-cats III,acceso al ASP y MAN-cats Smartcard Trust marzo a diciembre 2025. </t>
  </si>
  <si>
    <t>CM 79/2025</t>
  </si>
  <si>
    <t>Servicio de impresión de señalética en paradas de la red de líneas de Guaguas Municipales, S.A. con motivo de la realización de eventos especiales en la ciudad de Las Palmas de Gran Canaria.</t>
  </si>
  <si>
    <t>CM 80/2025</t>
  </si>
  <si>
    <t xml:space="preserve">Reparación de diversos roces en la carrocería de la unidad 831 de la flota de vehículos de Guaguas Municipales, S.A. </t>
  </si>
  <si>
    <t>CM 81/2025</t>
  </si>
  <si>
    <t>Sustitución del último cristal lateral derecho de la unidad 855 de la flota de vehículos de Guaguas Municipales, S.A. </t>
  </si>
  <si>
    <t>CM 82/2025</t>
  </si>
  <si>
    <t>Asesoramiento jurídico en procedimiento de resolución contractual.</t>
  </si>
  <si>
    <t>CM 83/2025</t>
  </si>
  <si>
    <t>Asesoramiento jurídico en el procedimiento de liquidación y resolución del contrato de obras para la ejecución del "Proyecto de implantación de Carriles MetroGuagua. Paso Inferior de Santa Catalina. Tramo 7" (Expte. CA7-21). </t>
  </si>
  <si>
    <t>Asistencia técnica para la realización de tareas de mantenimiento preventivo de los elevadores y maquinaria del taller de Guaguas Municipales, S.A.</t>
  </si>
  <si>
    <t>CM 85/2025</t>
  </si>
  <si>
    <t>Suministro de varios repuestos para la unidad 713 de la flota de vehículos Guaguas Municipales, S.A. </t>
  </si>
  <si>
    <t>CM 86/2025</t>
  </si>
  <si>
    <t>Sustitución y sellado de un cristal de la puerta central y reparación de varios roces en la carrocería de la unidad 825 de la flota de vehículos de Guaguas Municipales, S.A.</t>
  </si>
  <si>
    <t>CM 87/2025</t>
  </si>
  <si>
    <t>Sustitución y sellado del parabrisas delantero y reparación de diversos desperfectos en la carrocería de la unidad 799 de la flota de vehículos de Guaguas Municipales, S.A.</t>
  </si>
  <si>
    <t>CM 88/2025</t>
  </si>
  <si>
    <t>Sustitución y sellado de un cristal de la puerta central y reparación de daños en la punta delantera derecha del parachoques de la unidad 797 de la flota de vehículos de Guaguas Municipales, S.A. </t>
  </si>
  <si>
    <t>CM 89/2025</t>
  </si>
  <si>
    <t>Sustitución y sellado de la ventana del conductor y reparación de diversos roces en la carrocería de la unidad 822 de la flota de vehículos de Guaguas Municipales, S.A.</t>
  </si>
  <si>
    <t>CM; 90/2025</t>
  </si>
  <si>
    <t>Reparación de un golpe en la cámara trasera derecha y de diversos roces en la carrocería de la unidad 854 de la flota de vehículos de Guaguas Municipales, S.A.</t>
  </si>
  <si>
    <t>CM 91/2025</t>
  </si>
  <si>
    <t>Sustitución y sellado del parabrisas delantero, sustitución de dos pilotos de galibo y un piloto trasero derecho y reparación de diversos roces en la carrocería de la unidad 850 de la flota de vehículos de Guaguas Municipales, S.A.</t>
  </si>
  <si>
    <t>CM;92/2025</t>
  </si>
  <si>
    <t>Alquiler de vallas para vallado peatonal en la cubierta de la estación de San Telmo. </t>
  </si>
  <si>
    <t>CM 93/2025</t>
  </si>
  <si>
    <t>B38033759</t>
  </si>
  <si>
    <t>TALLER ELECTRO - MECÁNICO PEYMAN, S.L.</t>
  </si>
  <si>
    <t>Suministro e instalación de un variador de frecuencia modelo ACQ580 para el arranque de las bombas de suministro de agua de la sede central de Guaguas Municipales, S.A. </t>
  </si>
  <si>
    <t>CM 94/2025</t>
  </si>
  <si>
    <t>CM 95/2025</t>
  </si>
  <si>
    <t>B35104447</t>
  </si>
  <si>
    <t>Comercial Naval Canaria, S.L.</t>
  </si>
  <si>
    <t>Suministro de una electrobomba NBC40/250/11 para los trenes de lavado y un equipo de presión EPVT-2507302T para el grupo de presión de la sede central de Guaguas Municipales, S.A.</t>
  </si>
  <si>
    <t>CM 96/2025</t>
  </si>
  <si>
    <t>CM 97/2025</t>
  </si>
  <si>
    <t>Diseño, gestión y organización del proyecto expositivo "Mueve tu talento 2025" y realización de la Ruta Pictórica Arte en Movimiento. </t>
  </si>
  <si>
    <t>CM 98/2025</t>
  </si>
  <si>
    <t>Reparación de diversos desperfectos ocasionados por roces en la carrocería de la unidad 758 de la flota de vehículos de Guaguas Municipales, S.A. </t>
  </si>
  <si>
    <t>CM 99/2025</t>
  </si>
  <si>
    <t>Sustitución y sellado de un cristal lateral derecho y reparación de roces en las puntas delanteras izquierda y derecha de la unidad 846 de la flota de vehículos de Guaguas Municipales, S.A.</t>
  </si>
  <si>
    <t>14/03725</t>
  </si>
  <si>
    <t xml:space="preserve">CM 100/2025 </t>
  </si>
  <si>
    <t>Suministro de centralita de puerta para la unidad 715 de la flota de vehículos de Guaguas Municipales, S.A.</t>
  </si>
  <si>
    <t>CM 101/2025</t>
  </si>
  <si>
    <t>Sustitución del último cristal del lateral derecho y reparación de los daños ocasionados por un golpe en la unidad 852 de la flota de vehículos de Guaguas Municipales, S.A.</t>
  </si>
  <si>
    <t>CM 102/2025</t>
  </si>
  <si>
    <t>Sustitución de un cristal y un piloto y reparación de daños en la carrocería de la unidad 851 de la flota de vehículos de Guaguas Municipales, S.A. </t>
  </si>
  <si>
    <t>CM 103/2025</t>
  </si>
  <si>
    <t>Sustitución y sellado de un cristal y reparación de daños en la carrocería de la unidad 803 de la flota de vehículos de Guaguas Municipales, S.A. </t>
  </si>
  <si>
    <t>CM 104/2025</t>
  </si>
  <si>
    <t>Sustitución del penúltimo cristal del lateral izquierdo y reparación de daños en la carrocería de la unidad 860 de la flota de vehículos de Guaguas Municipales, S.A.</t>
  </si>
  <si>
    <t>CM 105/2025</t>
  </si>
  <si>
    <t>Sustitución y sellado de un cristal y reparación de daños en la carrocería de la unidad 744 de la flota de vehículos de Guaguas Municipales, S.A. </t>
  </si>
  <si>
    <t>CM 106/2025</t>
  </si>
  <si>
    <t>Sustitución y sellado de un cristal de la puerta delantera, raparación de la punta delantera del parachoques y colocación de la mampara de la puerta central de la unidad 776 de la flota de vehículos de Guaguas Municipales, S.A. </t>
  </si>
  <si>
    <t>CM 107/2025</t>
  </si>
  <si>
    <t>Reparación de diversos daños en la carrocería de la unidad 790 de la flota de vehículos de Guaguas Municipales, S.A. </t>
  </si>
  <si>
    <t>CM 108/2025</t>
  </si>
  <si>
    <t>Sellado del nuevo parabrisas y reparación de diversos daños en la carrocería de la unidad 780 de la flota de vehículos de Guaguas Municipales, S.A.</t>
  </si>
  <si>
    <t>CM 109/2025</t>
  </si>
  <si>
    <t>B67253732</t>
  </si>
  <si>
    <t>Atrevia Comunicación, SLU</t>
  </si>
  <si>
    <t>Servicio de asesoría sobre sensibilización y acompañamiento en comunicación interna en Guaguas Municipales, S.A.</t>
  </si>
  <si>
    <t>CM 110/2025</t>
  </si>
  <si>
    <t>B86932860</t>
  </si>
  <si>
    <t>Dirpubli, S.L.</t>
  </si>
  <si>
    <t>Suscripción a diferentes periódicos locales y nacionales para el área de Comunicación de Guaguas Municipales, S.A.</t>
  </si>
  <si>
    <t>CM 111/2025</t>
  </si>
  <si>
    <t>Reparación de avería en la transmisión de la unidad 703 de la flota de vehículos de Guaguas Municipales, S.A.</t>
  </si>
  <si>
    <t>CM 112/2025</t>
  </si>
  <si>
    <t>Reparación de caja de velocidades de la unidad 703 de la flota de vehículos de Guaguas Municipales, S.A. </t>
  </si>
  <si>
    <t>CM 113/2025</t>
  </si>
  <si>
    <t>Reparación de los daños ocasionados por golpes en la carrocería de la unidad 848 de la flota de vehículos de Guaguas Municipales, S.A. </t>
  </si>
  <si>
    <t>CM 114/2025</t>
  </si>
  <si>
    <t>Reparación de rotura del cárter, daños en el parachoques trasero y sustitución del parabrisas de la unidad 841 de la flota de vehículos de Guaguas Municipales, S.A. </t>
  </si>
  <si>
    <t>CM 115/2025</t>
  </si>
  <si>
    <t>Suministro de una toma de fuerza para la unidad 625 de la flota de Guaguas Municipales, S.A.</t>
  </si>
  <si>
    <t>CM 116/2025</t>
  </si>
  <si>
    <t>Reparación de un cristal de cortesía derecho de la unidad 752 de la flota de vehículos de Guaguas Municipales, S.A.</t>
  </si>
  <si>
    <t>CM 117/2025</t>
  </si>
  <si>
    <t>Reparación de daños en la carrocería y sustitución del último cristal trasero derecho y de las cámaras traseras derecha e izquierda de la unidad 847 de la flota de vehículos de Guaguas Municipales, S.A.</t>
  </si>
  <si>
    <t>CM 118/2025</t>
  </si>
  <si>
    <t>Reparación de diversos roces en la carrocería de la unidad 851 de la flota de vehículos de Guaguas Municipales, S.A.</t>
  </si>
  <si>
    <t>CM 119/2025</t>
  </si>
  <si>
    <t>Implementación de un sistema de gestión desasistido de envío diario de ventas y recargas efectuadas en las máquinas en tierra al ERP de Guaguas Municipales, S.A. </t>
  </si>
  <si>
    <t>CM 120/2025</t>
  </si>
  <si>
    <t>Reparación de los daños ocasionados por un golpe en el lateral trasero izquierdo con rotura de la cámara de la unidad 852 de la flota de vehículos de Guaguas Municipales, S.A.</t>
  </si>
  <si>
    <t>CM 121/2025</t>
  </si>
  <si>
    <t>Reparación de desperfectos ocasionados por roces en la carrocería de la unidad 741 de la flota de vehículos de Guaguas Municipales, S.A.</t>
  </si>
  <si>
    <t>CM 122/2025</t>
  </si>
  <si>
    <t>Reparación de daños ocasionados por diversos roces en la unidad 807 de la flota de vehículos de Guaguas Municipales, S.A. </t>
  </si>
  <si>
    <t>CM 123/2025</t>
  </si>
  <si>
    <t>Sustitución y sellado del parabrisas delantero de la unidad 869 de la flota de vehículos de Guaguas Municipales, S.A. </t>
  </si>
  <si>
    <t>CM 124/2025</t>
  </si>
  <si>
    <t>Reparación de los daños ocasionados por un golpe en la esquina trasera derecha de la unidad 855 de la flota de vehículos de Guaguas Municipales, S.A. </t>
  </si>
  <si>
    <t>CM 125/2025</t>
  </si>
  <si>
    <t>Sustitución del último cristal trasero izquierdo y reparación de daños en la carrocería de la unidad 750 de la flota de Guaguas Municipales, S.A. </t>
  </si>
  <si>
    <t>CM 126/2025</t>
  </si>
  <si>
    <t>B75955542</t>
  </si>
  <si>
    <t>De la Isleta al Refugio, S.L.</t>
  </si>
  <si>
    <t>Cobertura audiovisual para las presentaciones o actos que se van a realizar en el segundo cuatrimestre en Guaguas Municipales, S.A.</t>
  </si>
  <si>
    <t>CM 127/2025</t>
  </si>
  <si>
    <t>Sustitución del cristal de la tercera puerta y reparación de diversos roces en la carrocería de la unidad 819 de la flota de vehículos de Guaguas Municipales, S.A. </t>
  </si>
  <si>
    <t>CM 128/2025</t>
  </si>
  <si>
    <t>Servicio de impresión y montaje de vinilos en las máquinas de recarga de Guaguas Municipales, S.A.</t>
  </si>
  <si>
    <t>CM 129/2025</t>
  </si>
  <si>
    <t>Reparación de diversos desperfectos ocasionados por golpes en la carrocería de la unidad 791 de la flota de vehículos de Guaguas Municipales, S.A. </t>
  </si>
  <si>
    <t>CM 130/2025</t>
  </si>
  <si>
    <t>Dirección creativa y desarrollo de la campaña "Márcate un punto" de Guaguas Municipales, S.A.</t>
  </si>
  <si>
    <t>CM 131/2025</t>
  </si>
  <si>
    <t>B76546787</t>
  </si>
  <si>
    <t>La Creme Films, S.L.</t>
  </si>
  <si>
    <t>Preproducción, producción y posproducción de la campaña "Márcate un punto" de Guaguas Municipales, S.A. </t>
  </si>
  <si>
    <t>CM 132/2025</t>
  </si>
  <si>
    <t>Sustitución y sellado del primer y segundo cristal del lateral izquierdo y reparación de diversos daños en la carrocería de la unidad 756 de la flota de vehículos de Guaguas Municipales, S.A. </t>
  </si>
  <si>
    <t>RELACIÓN DE CONTRATOS MENORES GMSA 2º TRIMESTRE 2025</t>
  </si>
  <si>
    <t>CM 133/2025</t>
  </si>
  <si>
    <t>CM 134/2025</t>
  </si>
  <si>
    <t>B87581583</t>
  </si>
  <si>
    <t>Odricerin &amp; Asociados</t>
  </si>
  <si>
    <t>Inscripción al curso "El nuevo estatuto jurídico de los directivos públicos" para personal de Guaguas Municipales, S.A. </t>
  </si>
  <si>
    <t>CM 135/2025</t>
  </si>
  <si>
    <t>Sustitución y ajuste de un cristal y de la cámara central sobre la puerta delantera y reparación de desperfectos en la carrocería de la unidad 849 de la flota de vehículos de Guaguas Municipales, S.A.</t>
  </si>
  <si>
    <t>CM 136/2025</t>
  </si>
  <si>
    <t>B35781160</t>
  </si>
  <si>
    <t>DG EVENTOS, S.L.</t>
  </si>
  <si>
    <t>Participación con un stand de Guaguas Municipales, S.A. en la Carrera de las Empresas 2025. </t>
  </si>
  <si>
    <t>CM 137/2025</t>
  </si>
  <si>
    <t>G76338276</t>
  </si>
  <si>
    <t>Club Deportivo Gran Canaria Sand Lizards Beach Volleyball</t>
  </si>
  <si>
    <t>Patrocinio del Club Deportivo Gran Canaria Sand Lizards Beach Volleyball. </t>
  </si>
  <si>
    <t>CM 138/2025</t>
  </si>
  <si>
    <t>Formación en materia contraincendios para equipos de primera intervención de Guaguas Municipales, S.A. </t>
  </si>
  <si>
    <t>CM 139/2025</t>
  </si>
  <si>
    <t>A35107325</t>
  </si>
  <si>
    <t>Instaladora Quintana, S.A.</t>
  </si>
  <si>
    <t>Suministro de luminarias y material eléctrico para la sede central de Guaguas Municipales, S.A. </t>
  </si>
  <si>
    <t>CM 140/2025</t>
  </si>
  <si>
    <t>Reparación de daños ocasionados por un golpe en el lateral izquierdo y limpieza de un grafiti en el lateral derecho de la unidad 753 de la flota de vehículos de Guaguas Municipales, S.A.</t>
  </si>
  <si>
    <t>CM 141/2025</t>
  </si>
  <si>
    <t>Diagnóstico de avería en la caja de velocidades de la unidad 659 de la flota de vehículos de Guaguas Municipales, S.A.</t>
  </si>
  <si>
    <t>CM 142/2025</t>
  </si>
  <si>
    <t>Servicio de asistencia técnica para la redacción del estudio de afectaciones y servicios de la ejecución de los puntos de intercambio de La Ballena y Siete Palmas de la red de líneas de Guaguas Municipales, S.A.</t>
  </si>
  <si>
    <t>CM 143/2025</t>
  </si>
  <si>
    <t>Actualización del Plan de Autoprotección de la sede central de Guaguas Municipales, S.A.</t>
  </si>
  <si>
    <t>CM 144/2025</t>
  </si>
  <si>
    <t>Instalación, configuración y puesta en marcha del control de acceso en el gimnasio de Guaguas Municipales, S.A. sito en la calle Arequipa s/n. </t>
  </si>
  <si>
    <t>CM 145/2025</t>
  </si>
  <si>
    <t>B76234871</t>
  </si>
  <si>
    <t>Distribuidora y Servicio Técnico Canario, S.L.</t>
  </si>
  <si>
    <t>Suministro de equipo de impresión en A3 modelo DEVELOP Ineo 251i con alimentador DF-632 Mesa DK-516X. </t>
  </si>
  <si>
    <t>CM 146/2025</t>
  </si>
  <si>
    <t>Reparación de caja de velocidades modelo ECOMAT 5 HP 592 C, con matrícula 00057644 de la flota de vehículo de Guaguas Municipales, S.A. </t>
  </si>
  <si>
    <t>CM 147/2025</t>
  </si>
  <si>
    <t>Sustitución y sellado del parabrisas delantero y reparación de chapa y pintura de varios roces en la carrocería de la unidad 782 de la flota de vehículos de Guaguas Municipales, S.A. </t>
  </si>
  <si>
    <t>CM 148/2025</t>
  </si>
  <si>
    <t>Reparación de la caja de velocidades ECOLIFE 6 AP 1400 B, con matrícula 00297642 de la flota de Guaguas Municipales, S.A. </t>
  </si>
  <si>
    <t>CM 149/2025</t>
  </si>
  <si>
    <t>A92015254</t>
  </si>
  <si>
    <t>Grupo de Auditores Públicos, S.A.P.</t>
  </si>
  <si>
    <t>Auditoría de la cuenta justificativa de la subvención concedida por el MITMS, dentro del Programa de ayudas a municipios para la implantación de ZBE y transformación digital y sostenible del transporte urbano, en el marco del PRTR. </t>
  </si>
  <si>
    <t>CM 150/2025</t>
  </si>
  <si>
    <t>CM 151/2025</t>
  </si>
  <si>
    <t>Alquiler de salas para la realización de un curso de comunicación interna del equipo directivo de Guaguas Municipales, S.A. </t>
  </si>
  <si>
    <t>CM 152/2025</t>
  </si>
  <si>
    <t>44719215Q</t>
  </si>
  <si>
    <t>Manuel Iván Ramos Moreno</t>
  </si>
  <si>
    <t>Fabricación de mueble expositor a medida para artículos de merchandising de Guaguas Municipales, S.A. </t>
  </si>
  <si>
    <t>CM 153/2025</t>
  </si>
  <si>
    <t>Realización y análisis del estudio de marca de Guaguas Municipales, S.A.</t>
  </si>
  <si>
    <t>CM 154/2025</t>
  </si>
  <si>
    <t>44****99D</t>
  </si>
  <si>
    <t>Patrocinio Batalla de Polkas 2025. Día de Canarias.</t>
  </si>
  <si>
    <t>CM 155/2025</t>
  </si>
  <si>
    <t>Modificación del diseño de planos y termómetros de las paradas del Intercambiador de Santa Catalina y actualización de otras paradas de la red de líneas de Guaguas Municipales, S.A. </t>
  </si>
  <si>
    <t>CM 156/2025</t>
  </si>
  <si>
    <t>07****93Y</t>
  </si>
  <si>
    <t>Gregorio Martín de Ochoa</t>
  </si>
  <si>
    <t>Consultoría y asistencia técnica para el proceso de licitación del contrato relativo al suministro, instalación, mantenimiento y explotación publicitaria de soportes de información y mobiliario urbano en Las Palmas de Gran Canaria. </t>
  </si>
  <si>
    <t>CM 157/2025</t>
  </si>
  <si>
    <t>Reparación de diversos daños en la carrocería, sustitución de la óptica delantera derecha y de un piloto lateral de la unidad 798 de la flota de vehículos de Guaguas Municipales, S.A. </t>
  </si>
  <si>
    <t>CM 158/2025</t>
  </si>
  <si>
    <t>42****50H</t>
  </si>
  <si>
    <t>Modificación del proyecto de instalaciones de protección contra incendios y baja tensión en las cocheras de Guaguas Municipales, S.A.</t>
  </si>
  <si>
    <t>CM 159/2025</t>
  </si>
  <si>
    <t>Servicio de mantenimiento PCI del edificio de Guaguas Municipales, S.A. en la calle Arequipa, s/n y en las terminales de guaguas de la compañía. </t>
  </si>
  <si>
    <t>CM 160/2025</t>
  </si>
  <si>
    <t>Sustitución y sellado de nuevo cristal caja carrete y reparación de daños en la carrocería de la unidad 800 de la flota de vehículos de Guaguas Municipales, S.A.</t>
  </si>
  <si>
    <t>CM 161/2025</t>
  </si>
  <si>
    <t>B35299718</t>
  </si>
  <si>
    <t>Centro de Enseñanzas de Canarias, Liceo 2000</t>
  </si>
  <si>
    <t>Curso de formación en ofimática: WORD, EXCEL Y ZIMBRA para personal de Guaguas Municipales, S.A. </t>
  </si>
  <si>
    <t>CM 162/2025</t>
  </si>
  <si>
    <t>CM 163/2025</t>
  </si>
  <si>
    <t>CM 164/2025</t>
  </si>
  <si>
    <t>CM 165/2025</t>
  </si>
  <si>
    <t>B88041736</t>
  </si>
  <si>
    <t>Adarsus Technologies, S.L.</t>
  </si>
  <si>
    <t>Suministro de licencias anuales MetaClean for Zimbra y MetaClean online para Guaguas Municipales, S.A.</t>
  </si>
  <si>
    <t>12/05725</t>
  </si>
  <si>
    <t>CM 166/2025</t>
  </si>
  <si>
    <t>78****29H</t>
  </si>
  <si>
    <t>Asistencia técnica a la dirección del contrato para la redacción de la actualización del vigente Plan de Movilidad Urbana Sostenible (PMUS) de Las Palmas de Gran Canaria.</t>
  </si>
  <si>
    <t>CM 167/2025</t>
  </si>
  <si>
    <t>Sustitución y sellado del parabrisas delantero y reparación de diversos roces en la carrocería de la unidad 762 de la flota de vehículos de Guaguas Municipales, S.A. </t>
  </si>
  <si>
    <t>CM 168/2025</t>
  </si>
  <si>
    <t>Reparación de la caja de velocidades modelo ECOLIFE 6 AP 1400 B, con matrícula 00297563 de la flota de vehículos de Guaguas Municipales, S.A. </t>
  </si>
  <si>
    <t>CM 169/2025</t>
  </si>
  <si>
    <t>Servicio de retirada y limpieza del separador de hidrocarburos del taller de Guaguas Municipales, S.A. </t>
  </si>
  <si>
    <t>CM 170/2025</t>
  </si>
  <si>
    <t>Colaboración con el proyecto De Palique a celebrar en la calle Mayor de Triana en Las Palmas de Gran Canaria.</t>
  </si>
  <si>
    <t>CM 171/2025</t>
  </si>
  <si>
    <t>Servicio de auditoría de seguimiento del Sistema Integrado de Gestión de Guaguas Municipales, S.A.</t>
  </si>
  <si>
    <t>CM 172/2025</t>
  </si>
  <si>
    <t>Sustitución del enfriador de la caja de velocidades de la unidad 666 de la flota de vehículos de Guaguas Municipales, S.A. </t>
  </si>
  <si>
    <t>CM 173/2025</t>
  </si>
  <si>
    <t>B76361138</t>
  </si>
  <si>
    <t>Aporta Trade, S.L.</t>
  </si>
  <si>
    <t>Servicio de informadores para comunicar las modificaciones que se van a realizar en la zona del Auditorio el día 23 de junio de 2025. </t>
  </si>
  <si>
    <t>CM 174/2025</t>
  </si>
  <si>
    <t>Reparación de una avería en la caja de velocidades, modelo ECOLIFE, con matrícula 00297639 de la flota de vehículos de Guaguas Municipales, S.A.</t>
  </si>
  <si>
    <t>CM 175/2025</t>
  </si>
  <si>
    <t>Estudio y realización de informe de evaluación del sistema de pago del bono virtual en la flota de Guaguas Municipales, S.A. </t>
  </si>
  <si>
    <t>CM 176/2025</t>
  </si>
  <si>
    <t>Sustitución y sellado del parabrisas delantero de la unidad 830 de la flota de vehículos de Guaguas Municipales, S.A. </t>
  </si>
  <si>
    <t>CM 177/2025</t>
  </si>
  <si>
    <t>Curso de formación BOSCH del sistema anticontaminación EURO VI para personal de Guaguas Municipales, S.A. </t>
  </si>
  <si>
    <t>CM 178/2025</t>
  </si>
  <si>
    <t>B66472382</t>
  </si>
  <si>
    <t>Usabgamma, S.L.</t>
  </si>
  <si>
    <t>Servicio de asistencia técnica para la mejora continua de la aplicación móvil de Guaguas Municipales, S.A. </t>
  </si>
  <si>
    <t>CM 179/2025</t>
  </si>
  <si>
    <t>Sustitución y sellado del parabrisas delantero y reparación de daños en la carrocería de la unidad 824 de la flota de vehículos de Guaguas Municipales, S.A.</t>
  </si>
  <si>
    <t>CM 180/2025</t>
  </si>
  <si>
    <t>Reparación de la caja de velocidades modelo ECOLIFE, con número de bastidor 6 AP 2000B y matrícula 00369230 de la flota de Guaguas Municipales, S.A.</t>
  </si>
  <si>
    <t>CM 181/2025</t>
  </si>
  <si>
    <t>02****72K</t>
  </si>
  <si>
    <t>José María Pérez Lozano</t>
  </si>
  <si>
    <t>Servicio de asistencia técnica para el análisis de la situación actual del departamento de Operaciones de Guaguas Municipales, S.A. y propuestas de mejora. </t>
  </si>
  <si>
    <t>CM 182/2025</t>
  </si>
  <si>
    <t>A28855260</t>
  </si>
  <si>
    <t>Inetum España, S.A.</t>
  </si>
  <si>
    <t>Servicio de mantenimiento y desarrollo del Gestor de Contenidos del Sistema de Información al viajero embarcado de Guaguas Municipales, S.A. </t>
  </si>
  <si>
    <t>CM 183/2025</t>
  </si>
  <si>
    <t>A35029826</t>
  </si>
  <si>
    <t>CONSTRUCCIONES ELÉCTRICAS CANARIAS, S.A. (CONELSA)</t>
  </si>
  <si>
    <t>Servicio de auditoría de los cuadros eléctricos de las instalaciones de Guaguas Municipales, S.A. de la calle Arequipa, s/n.</t>
  </si>
  <si>
    <t>CM 184/2025</t>
  </si>
  <si>
    <t>Reparación de la caja de velocidades modelo ECOLIFE 6 AP 1400B, con matrícula 00290505, de la flota de Guaguas Municipales, S.A.</t>
  </si>
  <si>
    <t>CM 185/2025</t>
  </si>
  <si>
    <t>B76308337</t>
  </si>
  <si>
    <t>UROINTEC, S.L.U.</t>
  </si>
  <si>
    <t>CM 186/2025</t>
  </si>
  <si>
    <t>Actualización de la información horaria en las paradas de la Red de Líneas de Guaguas Municipales, S.A. </t>
  </si>
  <si>
    <t>RELACIÓN DE CONTRATOS MENORES GMSA 3º TRIMESTRE 2025</t>
  </si>
  <si>
    <t>CM 187/2025</t>
  </si>
  <si>
    <t>Realización y producción de diferentes vídeos para el proyecto de Bienestar de Guaguas Municipales, S.A. </t>
  </si>
  <si>
    <t>CM 188/2025</t>
  </si>
  <si>
    <t>Reparación de desperfectos en la carrocería ocasionados por un golpe frontal y sustituir parabrisas delantero, faro delantero de descarga e intermitente de la unidad 803 de la flota de vehículos de Guaguas Municipales, S.A. </t>
  </si>
  <si>
    <t>CM 189/2025</t>
  </si>
  <si>
    <t>Modificación y actualización de planos y horarios por el cambio de horario de verano de 2025 y la reordenación de la zona del Auditorio de la red de líneas de Guaguas Municipales, S.A. </t>
  </si>
  <si>
    <t>CM 190/2025</t>
  </si>
  <si>
    <t>Sustitución y sellado del parabrisas delantero y reparación de roces en la carrocería de la unidad 765 de la flota de vehículos de Guaguas Municipales, S.A.</t>
  </si>
  <si>
    <t>CM 191/2025</t>
  </si>
  <si>
    <t>G76371350</t>
  </si>
  <si>
    <t>CLUB DEPORTIVO VOLEIBOL GUAGUAS</t>
  </si>
  <si>
    <t>Patrocinio entre Guaguas Municipales, S.A. y el Club Deportivo Voleibol Guaguas en la celebración del campus de verano "CV Guaguas Las Palmas y Jinámar 2025" </t>
  </si>
  <si>
    <t>18/07725</t>
  </si>
  <si>
    <t>CM 192/2025</t>
  </si>
  <si>
    <t>Reparación de la caja de velocidades modelo ECOLIFE, con matrícula 00292083 y número de bastidor 4481 040 052 de la flota de vehículos de Guaguas Municipales, S.A. </t>
  </si>
  <si>
    <t>CM 193/2025</t>
  </si>
  <si>
    <t>B35603547</t>
  </si>
  <si>
    <t>IRUINE CONSTRUCCIONES CANARIAS, S.L.</t>
  </si>
  <si>
    <t>Obra de adecuación de la vía en la calle Alicante (Tramo 2 MetroGuagua)</t>
  </si>
  <si>
    <t>CM 194/2025</t>
  </si>
  <si>
    <t>UBT L&amp;C S.L.</t>
  </si>
  <si>
    <t>Asistencia técnica para el análisis de impacto de las certificaciones UNE 19601 e ISO 37001. </t>
  </si>
  <si>
    <t>CM 195/2025</t>
  </si>
  <si>
    <t>Servicio de asistencia técnica para la actualización del manual del conductor y evaluación de modificaciones en la red de líneas de Guaguas Municipales, S.A</t>
  </si>
  <si>
    <t>CM 196/2025</t>
  </si>
  <si>
    <t>Sustitución del parabrisas delantero y reparación de daños en la carroceria de la unidad 786 de la flota de vehículos de Guaguas Municipales, S.A.</t>
  </si>
  <si>
    <t>CM 197/2025</t>
  </si>
  <si>
    <t>Servicio de realización de mejoras de usabilidad y accesibilidad en la aplicación de Guaguas Municipales, S.A.</t>
  </si>
  <si>
    <t>CM 198/2025</t>
  </si>
  <si>
    <t>Servicio de mantenimiento para el control y la prevención de legionella en las instalaciones de la sede central de Guaguas Municipales, S.A.</t>
  </si>
  <si>
    <t>CM 199/2025</t>
  </si>
  <si>
    <t>Servicio de realización, análisis de datos e informe de la encuesta de clima laboral 2025 dirigida a los empleados de Guaguas Municipales, S.A. </t>
  </si>
  <si>
    <t>CM 200/2025</t>
  </si>
  <si>
    <t>Curso de formación "Inteligencia Artificial aplicada a la Contratación Pública" para personal de Guaguas Municipales, S.A.</t>
  </si>
  <si>
    <t>CM 201/2025</t>
  </si>
  <si>
    <t>Reparación de desperfectos en la carrocería de la unidad 849 de la flota de vehículos de Guaguas Municipales, S.A. </t>
  </si>
  <si>
    <t>CM 202/2025</t>
  </si>
  <si>
    <t>Servicio de montaje de señalética en las paradas afectadas por la modificación del horario de la temporada de invierno de la red de líneas de Guaguas Municipales, S.A. </t>
  </si>
  <si>
    <t>CM 203/2025</t>
  </si>
  <si>
    <t>B76358399</t>
  </si>
  <si>
    <t>Ojo de Pez Audiovisual, S.L.</t>
  </si>
  <si>
    <t>Realización, producción, grabación y edición de vídeo promocional para el Congreso Nacional de ATUC 2026 que se va a celebrar en Las Palmas de Gran Canaria organizado por Guaguas Municipales, S.A.</t>
  </si>
  <si>
    <t>CM 204/2025</t>
  </si>
  <si>
    <t>Reparación de la caja de velocidades modelo ECOLIFE 6 AP 1700 B, con número de serie 00422321, de la unidad 735 de la flota de vehículos de Guaguas Municipales, S.A. </t>
  </si>
  <si>
    <t>CM 205/2025</t>
  </si>
  <si>
    <t xml:space="preserve">Reparación de la caja de velocidades modelo ECOLIFE 6 AP 1400 B, con número de serie 00312239, de la flota de vehículos de Guaguas Municipales, S.A. </t>
  </si>
  <si>
    <t>CM 206/2025</t>
  </si>
  <si>
    <t>Modificación y actualización de planos y horarios por la modificación del horario de la temporada de invierno de la red de líneas de Guaguas Municipales, S.A.</t>
  </si>
  <si>
    <t>CM 207/2025</t>
  </si>
  <si>
    <t>B83575076</t>
  </si>
  <si>
    <t>GITEC CONTROL, S.L.</t>
  </si>
  <si>
    <t>Servicios relativos a la pasarela CSACT DE GITEC para su implantación en las máquinas de pago/recarga para los usuarios de Guaguas Municipales, S.A.</t>
  </si>
  <si>
    <t>CM 208/2025</t>
  </si>
  <si>
    <t>78****23F</t>
  </si>
  <si>
    <t>Dirección, preproducción, producción y posproducción de la campaña de sostenibilidad "Ver para creer" de Guaguas Municipales, S.A. </t>
  </si>
  <si>
    <t>CM 209/2025</t>
  </si>
  <si>
    <t>Sustitución y sellado de la luna de rótulo, sustitución de una cámara y del faro delantero izquierdo y reparación de roces en la carrocería de la unidad 797 de la flota de vehículos de Guaguas Municipales, S.A.</t>
  </si>
  <si>
    <t>CM 210/2025</t>
  </si>
  <si>
    <t>Redacción e implantación-dirección del Plan de Seguridad, Cortes de Tráfico y Señalización, y medios contra incendios, de seguridad y de emergencias para el evento “Semana Europea de la Movilidad en Las Palmas de Gran Canaria, 2025”.</t>
  </si>
  <si>
    <t>CM 211/2025</t>
  </si>
  <si>
    <t>Servicio de comunicación y cobertura audiovisual de los actos y eventos realizados durante la Semana Europea de la Movilidad, 2025.</t>
  </si>
  <si>
    <t>CM 212/2025</t>
  </si>
  <si>
    <t>Programa especial Cadena SER para la Semana Europea de la Movilidad, 2025.</t>
  </si>
  <si>
    <t>CM 213/2025</t>
  </si>
  <si>
    <t>Servicio de despliegue de vallas y señalética con motivo del Día de la Bici, 2025 en Las Palmas de Gran Canaria. </t>
  </si>
  <si>
    <t>CM 214/2025</t>
  </si>
  <si>
    <t>B76147081</t>
  </si>
  <si>
    <t>Minimoon Eventos, S.L.</t>
  </si>
  <si>
    <t>Talleres de sensibilización infantiles durante la Semana Europea de la Movilidad.</t>
  </si>
  <si>
    <t>CM 215/2025</t>
  </si>
  <si>
    <t>B39779343</t>
  </si>
  <si>
    <t>COSMIKAL, S.L.</t>
  </si>
  <si>
    <t>Licencias de software ThinLinc Standard Subscription SUB60/11-49 para el sistema de trabajo en remoto de Guaguas Municipales, S.A.</t>
  </si>
  <si>
    <t>CM 216/2025</t>
  </si>
  <si>
    <t>B35043249</t>
  </si>
  <si>
    <t>HIDROSER, S.L.</t>
  </si>
  <si>
    <t>Servicio de instalación del grupo de presión principal y renovación de la tubería de alimentación de las duchas del taller en la sede central de Guaguas Municipales, S.A. </t>
  </si>
  <si>
    <t>CM 217/2025</t>
  </si>
  <si>
    <t>44****55F</t>
  </si>
  <si>
    <t>Ana Moreno Mederos</t>
  </si>
  <si>
    <t>Servicio de asistencia técnica para el diseño y la implementación del proceso de participación ciudadana del Plan de Movilidad Urbana Sostenible (PMUS) de la ciudad de Las Palmas de Gran Canaria.</t>
  </si>
  <si>
    <t>CM 218/2025</t>
  </si>
  <si>
    <t>44****22F</t>
  </si>
  <si>
    <t>Servicio de consultoría para la realización de las pruebas y gestión de las distitnas fases de la convocatoria interna para constituir una bolsa de aspirantes a mandos de movimiento de Guaguas Municipales, S.A. </t>
  </si>
  <si>
    <t>CM 219/2025</t>
  </si>
  <si>
    <t>Apoyo y asesoramiento en la gestión de la convocatoria extraordinaria de lista de empleo para contrataciones temporales de conductores/as de Guaguas Municipales, S.A. </t>
  </si>
  <si>
    <t>RELACIÓN DE CONTRATOS MENORES GMSA 4º TRIMESTRE 2025</t>
  </si>
  <si>
    <t>CM 220/2025</t>
  </si>
  <si>
    <t>Servicio de consultoría para la redacción de la política de uso de los sistemas de IA y servicio de formación básica y avanzada en materia de inteligencia artificial para el personal de Guaguas Municipales, S.A. </t>
  </si>
  <si>
    <t>CM 221/2025</t>
  </si>
  <si>
    <t>Sustitución y sellado de parabrisas y ventana del conductor y reparación de chapa y pintura de diversos roces en la carrocería de la unidad 798 de la flota de vehículos de Guaguas Municipales, S.A. </t>
  </si>
  <si>
    <t>CM 222/2025</t>
  </si>
  <si>
    <t>Curso de formación de sistemas de aire acondicionado para el personal de taller de Guaguas Municipales, S.A.</t>
  </si>
  <si>
    <t>CM 223/2025</t>
  </si>
  <si>
    <t>B75692061</t>
  </si>
  <si>
    <t>Expofuturo Canarias, SL</t>
  </si>
  <si>
    <t>Participación con un stand de Guaguas Municipales, S.A. en la Feria Expofuturo que se celebrará los días 23 y 24 de octubre en Las Palmas de Gran Canaria.</t>
  </si>
  <si>
    <t>CM 224/2025</t>
  </si>
  <si>
    <t>Exceso del visado por la redacción del modificado del proyecto y dirección de obra de revisión de las instalaciones de protección contra incendios de la instalación de BT en las cocheras de Guaguas Municipales, S.A. </t>
  </si>
  <si>
    <t>CM 225/2025</t>
  </si>
  <si>
    <t>Redacción de proyectos de ejecución del entorno de La Ballena y de Siete Palmas</t>
  </si>
  <si>
    <t>CM 226/2025</t>
  </si>
  <si>
    <t>B38035903</t>
  </si>
  <si>
    <t>ATLAS CANARIAS, S.L.</t>
  </si>
  <si>
    <t>Alquiler de un compresor modelo ATLAS COPCO GA-15VSDFF para proporcionar aire comprimido para operar herramientas y pequeña maquinaria del taller de Guaguas Municipales, S.A. </t>
  </si>
  <si>
    <t>CM 227/2025</t>
  </si>
  <si>
    <t>B76108224</t>
  </si>
  <si>
    <t>COMPETENCIAS Y HABILIDADES WEB 2.0, S.L.</t>
  </si>
  <si>
    <t>Servicio de gabinete psicológico de terapias breves para los empleados de Guaguas Municipales, S.A.</t>
  </si>
  <si>
    <t>CM 228/2025</t>
  </si>
  <si>
    <t>Reparación de un roce en la carrocería y sustitución del cristal anterior de la puerta trasera y el cristal posterior de la puerta central de la unidad 803 de la flota de vehículos de Guaguas Municipales, S.A. </t>
  </si>
  <si>
    <t>CM 229/2025</t>
  </si>
  <si>
    <t>B35821974</t>
  </si>
  <si>
    <t>Top Time Eventos, S.L.U.</t>
  </si>
  <si>
    <t>Servicios de logística, montaje, apoyo operativo y coordinación necesarios para la organización de la Semana Europea de la Movilidad 2025. </t>
  </si>
  <si>
    <t>CM 230/2025</t>
  </si>
  <si>
    <t>Telefónica Soluciones Informáticas 
y Comunicaciones de España, S.A.U.</t>
  </si>
  <si>
    <t>Servicio de soporte al CISO (Chief Information Security Officer) de Guaguas Municipales, S.A. </t>
  </si>
  <si>
    <t>CM 231/2025</t>
  </si>
  <si>
    <t>G35743533</t>
  </si>
  <si>
    <t>La Parranda de Guaguas</t>
  </si>
  <si>
    <t>Contrato de patrocinio de La Parranda de Guaguas</t>
  </si>
  <si>
    <t>CM 232/2025</t>
  </si>
  <si>
    <t>Servicio de limpieza y retirada del residuo peligroso lodos de hidrocarburos del taller de Guaguas Municipales, S.A. </t>
  </si>
  <si>
    <t>CM 233/2025</t>
  </si>
  <si>
    <t>Sustitución de un cristal lateral y reparación de roces en la carrocería de la unidad 788 de la flota de vehículos de Guaguas Municipales, S.A. </t>
  </si>
  <si>
    <t>CM 234/2025</t>
  </si>
  <si>
    <t>B44947034</t>
  </si>
  <si>
    <t>Magnetic Films, S. L.</t>
  </si>
  <si>
    <t>Creación y realización de spot para la campaña de Navidad 2025 de Guaguas Municipales, S.A.</t>
  </si>
  <si>
    <t>CM 235/2025</t>
  </si>
  <si>
    <t>ARANZADI LA LEY S.L.U.</t>
  </si>
  <si>
    <t>Servicio de suscripción a la base de datos jurídica y de gestión de expedientes ARANZADI FUSIÓN mediante licencias para usuarios. </t>
  </si>
  <si>
    <t>CM 236/2025</t>
  </si>
  <si>
    <t>B44814226</t>
  </si>
  <si>
    <t>TENDIOS TECHNOLOGIES SL</t>
  </si>
  <si>
    <t>Suscripción a base de datos de Contratación Pública Inteligente para Guaguas Municipales, S.A. </t>
  </si>
  <si>
    <t>CM 237/2025</t>
  </si>
  <si>
    <t>Reparación de la caja de velocidades modelo ECOMAT 4 6 HP 604C, con número de matrícula 00332011 de la flota de vehículos de Guaguas Municipales, S.A. </t>
  </si>
  <si>
    <t>CM 238/2025</t>
  </si>
  <si>
    <t>Servicio de grabación y producción de vídeos tutoriales del funcionamiento básico de las diferentes unidades de Guaguas Municipales, S.A. </t>
  </si>
  <si>
    <t>CM 239/2026</t>
  </si>
  <si>
    <t>Servicio de montaje de nueva canalización sobre bandeja y ampliación y montaje de racks para la reubicación de routers y electrónica en la sede central de Guaguas Municipales, S.A., incluida certificación de toda la red y tomas.</t>
  </si>
  <si>
    <t>CM 240/2025</t>
  </si>
  <si>
    <t>CM 241/2025</t>
  </si>
  <si>
    <t>42****89B</t>
  </si>
  <si>
    <t>Servicio de asesoría estratégica de comunicación del Plan de Movilidad Urbana Sostenible de Las Palmas de Gran Canarias (PMUS).</t>
  </si>
  <si>
    <t>CM 242/2026</t>
  </si>
  <si>
    <t>Servicio de coordinación y producción integral de contenidos para el Plan de Movilidad Urbana Sostenible de Las Palmas de Gran Canaria (PMUS). </t>
  </si>
  <si>
    <t>CM 243/2025</t>
  </si>
  <si>
    <t>Reparación de desperfectos ocasionados por un golpe en la unidad 772 de la flota de vehículos de Guaguas Municipales, S.A.</t>
  </si>
  <si>
    <t>CM 244/2025</t>
  </si>
  <si>
    <t>Reparación de roces en la carrocería y sustitución del faro delantero derecho y de los intermitentes delanteros derecho e izquierdo de la unidad 784 de la flota de vehículos de Guaguas Municipales, S.A. </t>
  </si>
  <si>
    <t>CM 245/2025</t>
  </si>
  <si>
    <t>Sustitución del cristal sobre puerta delantera, sustitución de cámara delantera derecha y reparación de daños en la carrocería de la unidad 856 de la flota de vehículos de Guaguas Municipales, S.A.</t>
  </si>
</sst>
</file>

<file path=xl/styles.xml><?xml version="1.0" encoding="utf-8"?>
<styleSheet xmlns="http://schemas.openxmlformats.org/spreadsheetml/2006/main">
  <numFmts count="3">
    <numFmt numFmtId="8" formatCode="#,##0.00\ &quot;€&quot;;[Red]\-#,##0.00\ &quot;€&quot;"/>
    <numFmt numFmtId="43" formatCode="_-* #,##0.00\ _€_-;\-* #,##0.00\ _€_-;_-* &quot;-&quot;??\ _€_-;_-@_-"/>
    <numFmt numFmtId="164" formatCode="_-* #,##0\ _€_-;\-* #,##0\ _€_-;_-* &quot;-&quot;??\ _€_-;_-@_-"/>
  </numFmts>
  <fonts count="19">
    <font>
      <sz val="11"/>
      <color theme="1"/>
      <name val="Calibri"/>
      <family val="2"/>
      <scheme val="minor"/>
    </font>
    <font>
      <sz val="11"/>
      <color theme="1"/>
      <name val="Calibri"/>
      <family val="2"/>
      <scheme val="minor"/>
    </font>
    <font>
      <b/>
      <sz val="9"/>
      <color theme="3"/>
      <name val="Helvetica"/>
      <family val="2"/>
    </font>
    <font>
      <b/>
      <sz val="8"/>
      <color theme="3"/>
      <name val="Helvetica"/>
      <family val="2"/>
    </font>
    <font>
      <sz val="8"/>
      <name val="Helvetica"/>
      <family val="2"/>
    </font>
    <font>
      <sz val="8"/>
      <color theme="1"/>
      <name val="Helvetica"/>
      <family val="2"/>
    </font>
    <font>
      <sz val="8"/>
      <name val="Helvetica"/>
      <family val="2"/>
    </font>
    <font>
      <sz val="8"/>
      <color theme="1"/>
      <name val="Helvética"/>
    </font>
    <font>
      <b/>
      <sz val="10"/>
      <color theme="3"/>
      <name val="Helvetica"/>
      <family val="2"/>
    </font>
    <font>
      <b/>
      <sz val="10"/>
      <color theme="3"/>
      <name val="Helvetica"/>
      <family val="2"/>
    </font>
    <font>
      <b/>
      <sz val="8"/>
      <color theme="3"/>
      <name val="Helvetica"/>
      <family val="2"/>
    </font>
    <font>
      <sz val="8"/>
      <color theme="1"/>
      <name val="Helvetica"/>
      <family val="2"/>
    </font>
    <font>
      <sz val="8"/>
      <color rgb="FFFF0000"/>
      <name val="Helvetica"/>
      <family val="2"/>
    </font>
    <font>
      <b/>
      <sz val="7"/>
      <color theme="3"/>
      <name val="Helvetica"/>
      <family val="2"/>
    </font>
    <font>
      <sz val="8"/>
      <color rgb="FF000000"/>
      <name val="Helvetica"/>
      <family val="2"/>
    </font>
    <font>
      <sz val="11"/>
      <color rgb="FF000000"/>
      <name val="Calibri"/>
      <family val="2"/>
      <scheme val="minor"/>
    </font>
    <font>
      <sz val="8"/>
      <color theme="5"/>
      <name val="Helvetica"/>
      <family val="2"/>
    </font>
    <font>
      <sz val="11"/>
      <color rgb="FF2F3E4D"/>
      <name val="Roboto"/>
    </font>
    <font>
      <sz val="8"/>
      <color rgb="FF2F3E4D"/>
      <name val="Helvetica"/>
      <family val="2"/>
    </font>
  </fonts>
  <fills count="7">
    <fill>
      <patternFill patternType="none"/>
    </fill>
    <fill>
      <patternFill patternType="gray125"/>
    </fill>
    <fill>
      <patternFill patternType="solid">
        <fgColor rgb="FFFFC000"/>
        <bgColor indexed="64"/>
      </patternFill>
    </fill>
    <fill>
      <patternFill patternType="solid">
        <fgColor rgb="FFECC13B"/>
        <bgColor indexed="64"/>
      </patternFill>
    </fill>
    <fill>
      <patternFill patternType="solid">
        <fgColor theme="0"/>
        <bgColor indexed="64"/>
      </patternFill>
    </fill>
    <fill>
      <patternFill patternType="solid">
        <fgColor theme="0" tint="-4.9989318521683403E-2"/>
        <bgColor indexed="64"/>
      </patternFill>
    </fill>
    <fill>
      <patternFill patternType="solid">
        <fgColor rgb="FFF5F7F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50">
    <xf numFmtId="0" fontId="0" fillId="0" borderId="0" xfId="0"/>
    <xf numFmtId="14" fontId="4" fillId="4" borderId="1" xfId="0" applyNumberFormat="1" applyFont="1" applyFill="1" applyBorder="1" applyAlignment="1">
      <alignment horizontal="center" vertical="center"/>
    </xf>
    <xf numFmtId="14" fontId="4" fillId="4" borderId="2" xfId="0" applyNumberFormat="1" applyFont="1" applyFill="1" applyBorder="1" applyAlignment="1">
      <alignment horizontal="center" vertical="center"/>
    </xf>
    <xf numFmtId="0" fontId="4" fillId="0" borderId="1" xfId="0" applyFont="1" applyBorder="1" applyAlignment="1">
      <alignment vertical="center"/>
    </xf>
    <xf numFmtId="4" fontId="4" fillId="0" borderId="1" xfId="0" applyNumberFormat="1" applyFont="1" applyBorder="1" applyAlignment="1">
      <alignment horizontal="center" vertical="center"/>
    </xf>
    <xf numFmtId="0" fontId="4" fillId="4" borderId="1" xfId="0" applyFont="1" applyFill="1" applyBorder="1" applyAlignment="1">
      <alignment vertical="center" wrapText="1"/>
    </xf>
    <xf numFmtId="1" fontId="4" fillId="0" borderId="1" xfId="0" applyNumberFormat="1" applyFont="1" applyBorder="1" applyAlignment="1">
      <alignment horizontal="center" vertical="center"/>
    </xf>
    <xf numFmtId="14" fontId="4"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xf>
    <xf numFmtId="0" fontId="6" fillId="4" borderId="1" xfId="0" applyFont="1" applyFill="1" applyBorder="1" applyAlignment="1">
      <alignment vertical="center" wrapText="1"/>
    </xf>
    <xf numFmtId="14" fontId="4" fillId="4" borderId="4" xfId="0" applyNumberFormat="1" applyFont="1" applyFill="1" applyBorder="1" applyAlignment="1">
      <alignment horizontal="center" vertical="center"/>
    </xf>
    <xf numFmtId="14" fontId="4" fillId="4" borderId="5" xfId="0" applyNumberFormat="1" applyFont="1" applyFill="1" applyBorder="1" applyAlignment="1">
      <alignment horizontal="center" vertical="center"/>
    </xf>
    <xf numFmtId="0" fontId="4" fillId="0" borderId="5" xfId="0" applyFont="1" applyBorder="1" applyAlignment="1">
      <alignment vertical="center"/>
    </xf>
    <xf numFmtId="4" fontId="4" fillId="0" borderId="5" xfId="0" applyNumberFormat="1" applyFont="1" applyBorder="1" applyAlignment="1">
      <alignment horizontal="center" vertical="center"/>
    </xf>
    <xf numFmtId="0" fontId="6" fillId="4" borderId="5" xfId="0" applyFont="1" applyFill="1" applyBorder="1" applyAlignment="1">
      <alignment vertical="center" wrapText="1"/>
    </xf>
    <xf numFmtId="1" fontId="4" fillId="0" borderId="5" xfId="0" applyNumberFormat="1" applyFont="1" applyBorder="1" applyAlignment="1">
      <alignment horizontal="center" vertical="center"/>
    </xf>
    <xf numFmtId="14" fontId="6" fillId="4" borderId="6" xfId="0" applyNumberFormat="1" applyFont="1" applyFill="1" applyBorder="1" applyAlignment="1">
      <alignment horizontal="center" vertical="center"/>
    </xf>
    <xf numFmtId="0" fontId="7" fillId="0" borderId="0" xfId="0" applyFont="1"/>
    <xf numFmtId="0" fontId="5" fillId="0" borderId="0" xfId="0" applyFont="1" applyAlignment="1">
      <alignment wrapText="1"/>
    </xf>
    <xf numFmtId="0" fontId="4" fillId="0" borderId="1" xfId="0" applyFont="1" applyBorder="1" applyAlignment="1">
      <alignment vertical="center" wrapText="1"/>
    </xf>
    <xf numFmtId="2" fontId="4" fillId="0" borderId="1" xfId="0" applyNumberFormat="1" applyFont="1" applyBorder="1" applyAlignment="1">
      <alignment horizontal="center" vertical="center"/>
    </xf>
    <xf numFmtId="0" fontId="4" fillId="0" borderId="1" xfId="0" applyFont="1" applyBorder="1"/>
    <xf numFmtId="4" fontId="4" fillId="0" borderId="1" xfId="0" applyNumberFormat="1" applyFont="1" applyBorder="1" applyAlignment="1">
      <alignment horizontal="center"/>
    </xf>
    <xf numFmtId="0" fontId="4" fillId="4" borderId="1" xfId="0" applyFont="1" applyFill="1" applyBorder="1"/>
    <xf numFmtId="14" fontId="4" fillId="4" borderId="6" xfId="0" applyNumberFormat="1" applyFont="1" applyFill="1" applyBorder="1" applyAlignment="1">
      <alignment horizontal="center" vertical="center"/>
    </xf>
    <xf numFmtId="4" fontId="0" fillId="0" borderId="0" xfId="0" applyNumberFormat="1"/>
    <xf numFmtId="0" fontId="0" fillId="0" borderId="0" xfId="0" applyAlignment="1">
      <alignment vertical="center"/>
    </xf>
    <xf numFmtId="0" fontId="10" fillId="3" borderId="1" xfId="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6" fillId="4" borderId="1" xfId="0" applyNumberFormat="1" applyFont="1" applyFill="1" applyBorder="1" applyAlignment="1">
      <alignment horizontal="center"/>
    </xf>
    <xf numFmtId="0" fontId="6" fillId="0" borderId="1" xfId="0" applyFont="1" applyBorder="1"/>
    <xf numFmtId="4" fontId="6" fillId="4" borderId="1" xfId="0" applyNumberFormat="1" applyFont="1" applyFill="1" applyBorder="1" applyAlignment="1">
      <alignment horizontal="center" vertical="center"/>
    </xf>
    <xf numFmtId="0" fontId="6" fillId="4" borderId="1" xfId="0" applyFont="1" applyFill="1" applyBorder="1" applyAlignment="1">
      <alignment wrapText="1"/>
    </xf>
    <xf numFmtId="14" fontId="6" fillId="4" borderId="1" xfId="0" applyNumberFormat="1" applyFont="1" applyFill="1" applyBorder="1" applyAlignment="1">
      <alignment horizontal="center" vertical="center"/>
    </xf>
    <xf numFmtId="0" fontId="6" fillId="0" borderId="1" xfId="0" applyFont="1" applyBorder="1" applyAlignment="1">
      <alignment vertical="center"/>
    </xf>
    <xf numFmtId="4" fontId="6" fillId="0" borderId="1" xfId="0" applyNumberFormat="1" applyFont="1" applyBorder="1" applyAlignment="1">
      <alignment horizontal="center" vertical="center"/>
    </xf>
    <xf numFmtId="4" fontId="6" fillId="0" borderId="1" xfId="0" applyNumberFormat="1" applyFont="1" applyBorder="1" applyAlignment="1">
      <alignment horizontal="center"/>
    </xf>
    <xf numFmtId="0" fontId="6" fillId="4" borderId="1" xfId="0" applyFont="1" applyFill="1" applyBorder="1"/>
    <xf numFmtId="4" fontId="6" fillId="4" borderId="1" xfId="0" applyNumberFormat="1" applyFont="1" applyFill="1" applyBorder="1" applyAlignment="1">
      <alignment horizontal="center"/>
    </xf>
    <xf numFmtId="0" fontId="6" fillId="4" borderId="1" xfId="0" applyFont="1" applyFill="1" applyBorder="1" applyAlignment="1">
      <alignment vertical="center"/>
    </xf>
    <xf numFmtId="0" fontId="6" fillId="4" borderId="1" xfId="0" applyFont="1" applyFill="1" applyBorder="1" applyAlignment="1">
      <alignment horizontal="left" vertical="center" wrapText="1"/>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1" fillId="0" borderId="2" xfId="0" applyFont="1" applyBorder="1"/>
    <xf numFmtId="14" fontId="6" fillId="4" borderId="3" xfId="0" applyNumberFormat="1" applyFont="1" applyFill="1" applyBorder="1" applyAlignment="1">
      <alignment horizontal="center"/>
    </xf>
    <xf numFmtId="14" fontId="6" fillId="0" borderId="3" xfId="0" applyNumberFormat="1" applyFont="1" applyBorder="1" applyAlignment="1">
      <alignment horizontal="center"/>
    </xf>
    <xf numFmtId="14" fontId="4" fillId="4" borderId="10" xfId="0" applyNumberFormat="1" applyFont="1" applyFill="1" applyBorder="1" applyAlignment="1">
      <alignment horizontal="center" vertical="center"/>
    </xf>
    <xf numFmtId="14" fontId="4" fillId="4" borderId="11" xfId="0" applyNumberFormat="1" applyFont="1" applyFill="1" applyBorder="1" applyAlignment="1">
      <alignment horizontal="center" vertical="center"/>
    </xf>
    <xf numFmtId="0" fontId="4" fillId="0" borderId="11" xfId="0" applyFont="1" applyBorder="1" applyAlignment="1">
      <alignment vertical="center" wrapText="1"/>
    </xf>
    <xf numFmtId="4" fontId="4" fillId="0" borderId="11" xfId="0" applyNumberFormat="1" applyFont="1" applyBorder="1" applyAlignment="1">
      <alignment horizontal="center" vertical="center"/>
    </xf>
    <xf numFmtId="0" fontId="4" fillId="4" borderId="11" xfId="0" applyFont="1" applyFill="1" applyBorder="1" applyAlignment="1">
      <alignment vertical="center" wrapText="1"/>
    </xf>
    <xf numFmtId="14" fontId="4" fillId="4" borderId="13" xfId="0" applyNumberFormat="1" applyFont="1" applyFill="1" applyBorder="1" applyAlignment="1">
      <alignment horizontal="center" vertical="center"/>
    </xf>
    <xf numFmtId="0" fontId="3" fillId="3"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2" fontId="4" fillId="0" borderId="1" xfId="0" applyNumberFormat="1" applyFont="1" applyBorder="1" applyAlignment="1">
      <alignment horizontal="center"/>
    </xf>
    <xf numFmtId="14" fontId="4" fillId="0" borderId="3" xfId="0" applyNumberFormat="1" applyFont="1" applyBorder="1" applyAlignment="1">
      <alignment horizontal="center" vertical="center"/>
    </xf>
    <xf numFmtId="1" fontId="4" fillId="0" borderId="12" xfId="0" applyNumberFormat="1" applyFont="1" applyBorder="1" applyAlignment="1">
      <alignment horizontal="center" vertical="center"/>
    </xf>
    <xf numFmtId="1" fontId="6" fillId="4" borderId="1" xfId="0" applyNumberFormat="1" applyFont="1" applyFill="1" applyBorder="1" applyAlignment="1">
      <alignment horizontal="center"/>
    </xf>
    <xf numFmtId="1" fontId="6" fillId="4" borderId="1" xfId="0" applyNumberFormat="1" applyFont="1" applyFill="1" applyBorder="1" applyAlignment="1">
      <alignment horizontal="center" vertical="center"/>
    </xf>
    <xf numFmtId="1" fontId="6" fillId="0" borderId="1" xfId="0" applyNumberFormat="1" applyFont="1" applyBorder="1" applyAlignment="1">
      <alignment horizontal="center"/>
    </xf>
    <xf numFmtId="0" fontId="3" fillId="3" borderId="17" xfId="1" applyFont="1" applyFill="1" applyBorder="1" applyAlignment="1">
      <alignment horizontal="center" vertical="center" wrapText="1"/>
    </xf>
    <xf numFmtId="0" fontId="3" fillId="3" borderId="18" xfId="1"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1" applyFont="1" applyFill="1" applyBorder="1" applyAlignment="1">
      <alignment horizontal="center" vertical="center" wrapText="1"/>
    </xf>
    <xf numFmtId="0" fontId="4" fillId="4" borderId="20" xfId="0" applyFont="1" applyFill="1" applyBorder="1" applyAlignment="1">
      <alignment horizontal="left" wrapText="1"/>
    </xf>
    <xf numFmtId="0" fontId="4" fillId="4" borderId="20" xfId="0" applyFont="1" applyFill="1" applyBorder="1" applyAlignment="1">
      <alignment vertical="center" wrapText="1"/>
    </xf>
    <xf numFmtId="0" fontId="4" fillId="4" borderId="21" xfId="0" applyFont="1" applyFill="1" applyBorder="1" applyAlignment="1">
      <alignment vertical="center" wrapText="1"/>
    </xf>
    <xf numFmtId="14" fontId="4" fillId="0" borderId="6" xfId="0" applyNumberFormat="1" applyFont="1" applyBorder="1" applyAlignment="1">
      <alignment horizontal="center" vertical="center"/>
    </xf>
    <xf numFmtId="14" fontId="12" fillId="4" borderId="3" xfId="0" applyNumberFormat="1" applyFont="1" applyFill="1" applyBorder="1" applyAlignment="1">
      <alignment horizontal="center" vertical="center"/>
    </xf>
    <xf numFmtId="14" fontId="6" fillId="0" borderId="1" xfId="0" applyNumberFormat="1" applyFont="1" applyBorder="1" applyAlignment="1">
      <alignment horizontal="center"/>
    </xf>
    <xf numFmtId="0" fontId="0" fillId="0" borderId="1" xfId="0" applyBorder="1"/>
    <xf numFmtId="0" fontId="0" fillId="0" borderId="1" xfId="0" applyBorder="1" applyAlignment="1">
      <alignment vertical="center"/>
    </xf>
    <xf numFmtId="0" fontId="5" fillId="0" borderId="0" xfId="0" applyFont="1"/>
    <xf numFmtId="0" fontId="5" fillId="0" borderId="0" xfId="0" applyFont="1" applyAlignment="1">
      <alignment vertical="center"/>
    </xf>
    <xf numFmtId="4" fontId="5" fillId="0" borderId="0" xfId="0" applyNumberFormat="1" applyFont="1"/>
    <xf numFmtId="0" fontId="3" fillId="3" borderId="25" xfId="1"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26" xfId="1" applyFont="1" applyFill="1" applyBorder="1" applyAlignment="1">
      <alignment horizontal="center" vertical="center" wrapText="1"/>
    </xf>
    <xf numFmtId="14" fontId="5" fillId="4" borderId="1" xfId="0" applyNumberFormat="1" applyFont="1" applyFill="1" applyBorder="1" applyAlignment="1">
      <alignment horizontal="center" vertical="center"/>
    </xf>
    <xf numFmtId="4" fontId="5" fillId="4" borderId="1" xfId="0" applyNumberFormat="1" applyFont="1" applyFill="1" applyBorder="1" applyAlignment="1">
      <alignment horizontal="center" vertical="center"/>
    </xf>
    <xf numFmtId="0" fontId="5" fillId="4" borderId="1" xfId="0" applyFont="1" applyFill="1" applyBorder="1" applyAlignment="1">
      <alignment vertical="center" wrapText="1"/>
    </xf>
    <xf numFmtId="1" fontId="5" fillId="4" borderId="1" xfId="0" applyNumberFormat="1" applyFont="1" applyFill="1" applyBorder="1" applyAlignment="1">
      <alignment horizontal="center" vertical="center"/>
    </xf>
    <xf numFmtId="1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3" borderId="27" xfId="1"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1" applyFont="1" applyFill="1" applyBorder="1" applyAlignment="1">
      <alignment horizontal="center" vertical="center" wrapText="1"/>
    </xf>
    <xf numFmtId="14" fontId="4" fillId="4" borderId="18"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14" fontId="4" fillId="4" borderId="29" xfId="0" applyNumberFormat="1" applyFont="1" applyFill="1" applyBorder="1" applyAlignment="1">
      <alignment horizontal="left" vertical="center"/>
    </xf>
    <xf numFmtId="14" fontId="4" fillId="4" borderId="30" xfId="0" applyNumberFormat="1" applyFont="1" applyFill="1" applyBorder="1" applyAlignment="1">
      <alignment horizontal="center" vertical="center"/>
    </xf>
    <xf numFmtId="14" fontId="4" fillId="4" borderId="20" xfId="0" applyNumberFormat="1" applyFont="1" applyFill="1" applyBorder="1" applyAlignment="1">
      <alignment horizontal="left" vertical="center"/>
    </xf>
    <xf numFmtId="14" fontId="4" fillId="4" borderId="31" xfId="0" applyNumberFormat="1" applyFont="1" applyFill="1" applyBorder="1" applyAlignment="1">
      <alignment horizontal="center" vertical="center"/>
    </xf>
    <xf numFmtId="14" fontId="12" fillId="4" borderId="31" xfId="0" applyNumberFormat="1" applyFont="1" applyFill="1" applyBorder="1" applyAlignment="1">
      <alignment horizontal="center" vertical="center"/>
    </xf>
    <xf numFmtId="0" fontId="5" fillId="0" borderId="1" xfId="0" applyFont="1" applyBorder="1" applyAlignment="1">
      <alignment horizontal="center"/>
    </xf>
    <xf numFmtId="14" fontId="5" fillId="0" borderId="1" xfId="0" applyNumberFormat="1" applyFont="1" applyBorder="1" applyAlignment="1">
      <alignment horizontal="center"/>
    </xf>
    <xf numFmtId="4" fontId="4" fillId="0" borderId="1" xfId="0" applyNumberFormat="1" applyFont="1" applyBorder="1" applyAlignment="1">
      <alignment horizontal="center" vertical="center" wrapText="1"/>
    </xf>
    <xf numFmtId="14" fontId="4" fillId="4" borderId="20" xfId="0" applyNumberFormat="1" applyFont="1" applyFill="1" applyBorder="1" applyAlignment="1">
      <alignment horizontal="left" vertical="center" wrapText="1"/>
    </xf>
    <xf numFmtId="1" fontId="4" fillId="0" borderId="1" xfId="0" applyNumberFormat="1" applyFont="1" applyBorder="1" applyAlignment="1">
      <alignment horizontal="center" vertical="center" wrapText="1"/>
    </xf>
    <xf numFmtId="14" fontId="5" fillId="0" borderId="1" xfId="0" applyNumberFormat="1" applyFont="1" applyBorder="1" applyAlignment="1">
      <alignment horizontal="center" wrapText="1"/>
    </xf>
    <xf numFmtId="2" fontId="3" fillId="3" borderId="1" xfId="0" applyNumberFormat="1" applyFont="1" applyFill="1" applyBorder="1" applyAlignment="1">
      <alignment horizontal="center" vertical="center" wrapText="1"/>
    </xf>
    <xf numFmtId="14" fontId="4" fillId="4" borderId="1" xfId="0" applyNumberFormat="1" applyFont="1" applyFill="1" applyBorder="1" applyAlignment="1">
      <alignment horizontal="left" vertical="center"/>
    </xf>
    <xf numFmtId="43" fontId="4" fillId="4" borderId="1" xfId="2" applyFont="1" applyFill="1" applyBorder="1" applyAlignment="1">
      <alignment horizontal="center" vertical="center"/>
    </xf>
    <xf numFmtId="0" fontId="4" fillId="4" borderId="1" xfId="0" applyFont="1" applyFill="1" applyBorder="1" applyAlignment="1">
      <alignment horizontal="center" vertical="center" wrapText="1"/>
    </xf>
    <xf numFmtId="14" fontId="4" fillId="4" borderId="1" xfId="0" applyNumberFormat="1" applyFont="1" applyFill="1" applyBorder="1" applyAlignment="1">
      <alignment horizontal="left" vertical="center" wrapText="1"/>
    </xf>
    <xf numFmtId="0" fontId="14" fillId="0" borderId="1" xfId="0" applyFont="1" applyBorder="1"/>
    <xf numFmtId="4" fontId="4" fillId="4" borderId="1" xfId="0" applyNumberFormat="1" applyFont="1" applyFill="1" applyBorder="1" applyAlignment="1">
      <alignment horizontal="center" vertical="center"/>
    </xf>
    <xf numFmtId="0" fontId="14" fillId="4" borderId="1" xfId="0" applyFont="1" applyFill="1" applyBorder="1"/>
    <xf numFmtId="0" fontId="14" fillId="0" borderId="1" xfId="0" applyFont="1" applyBorder="1" applyAlignment="1">
      <alignment wrapText="1"/>
    </xf>
    <xf numFmtId="0" fontId="14" fillId="4" borderId="1" xfId="0" applyFont="1" applyFill="1" applyBorder="1" applyAlignment="1">
      <alignment wrapText="1"/>
    </xf>
    <xf numFmtId="14" fontId="12" fillId="4" borderId="1" xfId="0" applyNumberFormat="1" applyFont="1" applyFill="1" applyBorder="1" applyAlignment="1">
      <alignment horizontal="center" vertical="center"/>
    </xf>
    <xf numFmtId="14" fontId="4" fillId="4" borderId="20" xfId="0" applyNumberFormat="1" applyFont="1" applyFill="1" applyBorder="1" applyAlignment="1">
      <alignment horizontal="center" vertical="center"/>
    </xf>
    <xf numFmtId="0" fontId="15" fillId="0" borderId="1" xfId="0" applyFont="1" applyBorder="1" applyAlignment="1">
      <alignment horizontal="left" vertical="center" wrapText="1" readingOrder="1"/>
    </xf>
    <xf numFmtId="4" fontId="4" fillId="0" borderId="31" xfId="0" applyNumberFormat="1" applyFont="1" applyBorder="1" applyAlignment="1">
      <alignment horizontal="center" vertical="center"/>
    </xf>
    <xf numFmtId="0" fontId="12" fillId="4" borderId="1" xfId="0" applyFont="1" applyFill="1" applyBorder="1" applyAlignment="1">
      <alignment wrapText="1"/>
    </xf>
    <xf numFmtId="0" fontId="14" fillId="0" borderId="1" xfId="0" applyFont="1" applyBorder="1" applyAlignment="1">
      <alignment vertical="center" wrapText="1"/>
    </xf>
    <xf numFmtId="14" fontId="4" fillId="4" borderId="35" xfId="0" applyNumberFormat="1" applyFont="1" applyFill="1" applyBorder="1" applyAlignment="1">
      <alignment horizontal="center" vertical="center"/>
    </xf>
    <xf numFmtId="14" fontId="4" fillId="4" borderId="35" xfId="0" applyNumberFormat="1" applyFont="1" applyFill="1" applyBorder="1" applyAlignment="1">
      <alignment horizontal="left" vertical="center"/>
    </xf>
    <xf numFmtId="4" fontId="4" fillId="0" borderId="35" xfId="0" applyNumberFormat="1" applyFont="1" applyBorder="1" applyAlignment="1">
      <alignment horizontal="center" vertical="center"/>
    </xf>
    <xf numFmtId="0" fontId="14" fillId="0" borderId="35" xfId="0" applyFont="1" applyBorder="1" applyAlignment="1">
      <alignment vertical="center" wrapText="1"/>
    </xf>
    <xf numFmtId="1" fontId="4" fillId="0" borderId="35" xfId="0" applyNumberFormat="1" applyFont="1" applyBorder="1" applyAlignment="1">
      <alignment horizontal="center" vertical="center"/>
    </xf>
    <xf numFmtId="0" fontId="5" fillId="0" borderId="1" xfId="0" applyFont="1" applyBorder="1"/>
    <xf numFmtId="14" fontId="12" fillId="4" borderId="18" xfId="0" applyNumberFormat="1" applyFont="1" applyFill="1" applyBorder="1" applyAlignment="1">
      <alignment horizontal="center" vertical="center"/>
    </xf>
    <xf numFmtId="0" fontId="12" fillId="0" borderId="1" xfId="0" applyFont="1" applyBorder="1" applyAlignment="1">
      <alignment vertical="center" wrapText="1"/>
    </xf>
    <xf numFmtId="14" fontId="4" fillId="4" borderId="18" xfId="0" applyNumberFormat="1" applyFont="1" applyFill="1" applyBorder="1" applyAlignment="1">
      <alignment horizontal="left" vertical="center"/>
    </xf>
    <xf numFmtId="0" fontId="14" fillId="0" borderId="29" xfId="0" applyFont="1" applyBorder="1" applyAlignment="1">
      <alignment vertical="center" wrapText="1"/>
    </xf>
    <xf numFmtId="14" fontId="12" fillId="5" borderId="18" xfId="0" applyNumberFormat="1" applyFont="1" applyFill="1" applyBorder="1" applyAlignment="1">
      <alignment horizontal="center" vertical="center"/>
    </xf>
    <xf numFmtId="14" fontId="12" fillId="5" borderId="18" xfId="0" applyNumberFormat="1" applyFont="1" applyFill="1" applyBorder="1" applyAlignment="1">
      <alignment horizontal="left" vertical="center"/>
    </xf>
    <xf numFmtId="4" fontId="12" fillId="5" borderId="18" xfId="0" applyNumberFormat="1" applyFont="1" applyFill="1" applyBorder="1" applyAlignment="1">
      <alignment horizontal="center" vertical="center"/>
    </xf>
    <xf numFmtId="1" fontId="12" fillId="5" borderId="1" xfId="0" applyNumberFormat="1" applyFont="1" applyFill="1" applyBorder="1" applyAlignment="1">
      <alignment horizontal="center" vertical="center"/>
    </xf>
    <xf numFmtId="1" fontId="4" fillId="0" borderId="36" xfId="0" applyNumberFormat="1" applyFont="1" applyBorder="1" applyAlignment="1">
      <alignment horizontal="center" vertical="center"/>
    </xf>
    <xf numFmtId="14" fontId="4" fillId="4" borderId="20" xfId="0" applyNumberFormat="1" applyFont="1" applyFill="1" applyBorder="1" applyAlignment="1">
      <alignment horizontal="center" vertical="center" wrapText="1"/>
    </xf>
    <xf numFmtId="14" fontId="4" fillId="4" borderId="35" xfId="0" applyNumberFormat="1" applyFont="1" applyFill="1" applyBorder="1" applyAlignment="1">
      <alignment horizontal="center" vertical="center" wrapText="1"/>
    </xf>
    <xf numFmtId="14" fontId="4" fillId="4" borderId="18" xfId="0" applyNumberFormat="1" applyFont="1" applyFill="1" applyBorder="1" applyAlignment="1">
      <alignment horizontal="center" vertical="center" wrapText="1"/>
    </xf>
    <xf numFmtId="14" fontId="4" fillId="4" borderId="29" xfId="0" applyNumberFormat="1" applyFont="1" applyFill="1" applyBorder="1" applyAlignment="1">
      <alignment horizontal="left" vertical="center" wrapText="1"/>
    </xf>
    <xf numFmtId="43" fontId="5" fillId="0" borderId="0" xfId="2" applyFont="1"/>
    <xf numFmtId="43" fontId="5" fillId="0" borderId="0" xfId="0" applyNumberFormat="1" applyFont="1"/>
    <xf numFmtId="14" fontId="12" fillId="5" borderId="1" xfId="0" applyNumberFormat="1" applyFont="1" applyFill="1" applyBorder="1" applyAlignment="1">
      <alignment horizontal="center" vertical="center"/>
    </xf>
    <xf numFmtId="14" fontId="12" fillId="5" borderId="1" xfId="0" applyNumberFormat="1" applyFont="1" applyFill="1" applyBorder="1" applyAlignment="1">
      <alignment horizontal="left" vertical="center"/>
    </xf>
    <xf numFmtId="4" fontId="12" fillId="5" borderId="1" xfId="0" applyNumberFormat="1" applyFont="1" applyFill="1" applyBorder="1" applyAlignment="1">
      <alignment horizontal="center" vertical="center"/>
    </xf>
    <xf numFmtId="1" fontId="4" fillId="0" borderId="18" xfId="0" applyNumberFormat="1" applyFont="1" applyBorder="1" applyAlignment="1">
      <alignment horizontal="center" vertical="center"/>
    </xf>
    <xf numFmtId="2" fontId="3" fillId="3" borderId="37" xfId="0" applyNumberFormat="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20" xfId="1" applyFont="1" applyFill="1" applyBorder="1" applyAlignment="1">
      <alignment horizontal="center" vertical="center" wrapText="1"/>
    </xf>
    <xf numFmtId="14" fontId="4" fillId="0" borderId="1" xfId="0" applyNumberFormat="1" applyFont="1" applyBorder="1" applyAlignment="1">
      <alignment horizontal="center" vertical="center"/>
    </xf>
    <xf numFmtId="14" fontId="4" fillId="0" borderId="1" xfId="0" applyNumberFormat="1" applyFont="1" applyBorder="1" applyAlignment="1">
      <alignment horizontal="left" vertical="center"/>
    </xf>
    <xf numFmtId="43" fontId="4" fillId="0" borderId="1" xfId="2" applyFont="1" applyFill="1" applyBorder="1" applyAlignment="1">
      <alignment horizontal="center" vertical="center"/>
    </xf>
    <xf numFmtId="14" fontId="4" fillId="0" borderId="1" xfId="0" applyNumberFormat="1" applyFont="1" applyBorder="1" applyAlignment="1">
      <alignment horizontal="left" vertical="center" wrapText="1"/>
    </xf>
    <xf numFmtId="14" fontId="4" fillId="0" borderId="1" xfId="0" applyNumberFormat="1" applyFont="1" applyBorder="1" applyAlignment="1">
      <alignment horizontal="center" vertical="center" wrapText="1"/>
    </xf>
    <xf numFmtId="14" fontId="4" fillId="0" borderId="18" xfId="0" applyNumberFormat="1" applyFont="1" applyBorder="1" applyAlignment="1">
      <alignment horizontal="center" vertical="center"/>
    </xf>
    <xf numFmtId="14" fontId="4" fillId="0" borderId="18" xfId="0" applyNumberFormat="1" applyFont="1" applyBorder="1" applyAlignment="1">
      <alignment horizontal="left" vertical="center"/>
    </xf>
    <xf numFmtId="43" fontId="4" fillId="0" borderId="18" xfId="2" applyFont="1" applyFill="1" applyBorder="1" applyAlignment="1">
      <alignment horizontal="center" vertical="center"/>
    </xf>
    <xf numFmtId="14" fontId="4" fillId="0" borderId="20" xfId="0" applyNumberFormat="1" applyFont="1" applyBorder="1" applyAlignment="1">
      <alignment horizontal="left" vertical="center" wrapText="1"/>
    </xf>
    <xf numFmtId="14" fontId="16" fillId="0" borderId="20" xfId="0" applyNumberFormat="1" applyFont="1" applyBorder="1" applyAlignment="1">
      <alignment horizontal="left" vertical="center" wrapText="1"/>
    </xf>
    <xf numFmtId="14" fontId="4" fillId="0" borderId="36" xfId="0" applyNumberFormat="1" applyFont="1" applyBorder="1" applyAlignment="1">
      <alignment horizontal="center" vertical="center" wrapText="1"/>
    </xf>
    <xf numFmtId="43" fontId="4" fillId="4" borderId="18" xfId="2" applyFont="1" applyFill="1" applyBorder="1" applyAlignment="1">
      <alignment horizontal="center" vertical="center"/>
    </xf>
    <xf numFmtId="14" fontId="4" fillId="4" borderId="18" xfId="0" applyNumberFormat="1" applyFont="1" applyFill="1" applyBorder="1" applyAlignment="1">
      <alignment horizontal="left" vertical="center" wrapText="1"/>
    </xf>
    <xf numFmtId="1" fontId="4" fillId="4" borderId="18" xfId="0"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164" fontId="4" fillId="4" borderId="18" xfId="2" applyNumberFormat="1" applyFont="1" applyFill="1" applyBorder="1" applyAlignment="1">
      <alignment horizontal="center" vertical="center"/>
    </xf>
    <xf numFmtId="14" fontId="4" fillId="5" borderId="18" xfId="0" applyNumberFormat="1" applyFont="1" applyFill="1" applyBorder="1" applyAlignment="1">
      <alignment horizontal="center" vertical="center"/>
    </xf>
    <xf numFmtId="43" fontId="4" fillId="5" borderId="18" xfId="2" applyFont="1" applyFill="1" applyBorder="1" applyAlignment="1">
      <alignment horizontal="center" vertical="center"/>
    </xf>
    <xf numFmtId="14" fontId="12" fillId="5" borderId="1" xfId="0" applyNumberFormat="1" applyFont="1" applyFill="1" applyBorder="1" applyAlignment="1">
      <alignment horizontal="left" vertical="center" wrapText="1"/>
    </xf>
    <xf numFmtId="14" fontId="4" fillId="5" borderId="1" xfId="0" applyNumberFormat="1" applyFont="1" applyFill="1" applyBorder="1" applyAlignment="1">
      <alignment horizontal="center" vertical="center" wrapText="1"/>
    </xf>
    <xf numFmtId="1" fontId="4" fillId="5" borderId="1" xfId="0" applyNumberFormat="1" applyFont="1" applyFill="1" applyBorder="1" applyAlignment="1">
      <alignment horizontal="center" vertical="center"/>
    </xf>
    <xf numFmtId="14" fontId="4" fillId="5" borderId="1" xfId="0" applyNumberFormat="1" applyFont="1" applyFill="1" applyBorder="1" applyAlignment="1">
      <alignment horizontal="center" vertical="center"/>
    </xf>
    <xf numFmtId="14" fontId="4" fillId="0" borderId="18" xfId="0" applyNumberFormat="1" applyFont="1" applyBorder="1" applyAlignment="1">
      <alignment horizontal="left" vertical="center" wrapText="1"/>
    </xf>
    <xf numFmtId="14" fontId="4" fillId="5" borderId="18" xfId="0" applyNumberFormat="1" applyFont="1" applyFill="1" applyBorder="1" applyAlignment="1">
      <alignment horizontal="left" vertical="center" wrapText="1"/>
    </xf>
    <xf numFmtId="8" fontId="4" fillId="4" borderId="18" xfId="2" applyNumberFormat="1" applyFont="1" applyFill="1" applyBorder="1" applyAlignment="1">
      <alignment horizontal="right" vertical="center"/>
    </xf>
    <xf numFmtId="8" fontId="4" fillId="0" borderId="1" xfId="0" applyNumberFormat="1" applyFont="1" applyBorder="1" applyAlignment="1">
      <alignment horizontal="right" vertical="center"/>
    </xf>
    <xf numFmtId="14" fontId="4" fillId="4" borderId="36" xfId="0" applyNumberFormat="1" applyFont="1" applyFill="1" applyBorder="1" applyAlignment="1">
      <alignment horizontal="center" vertical="center"/>
    </xf>
    <xf numFmtId="0" fontId="17" fillId="0" borderId="0" xfId="0" applyFont="1"/>
    <xf numFmtId="0" fontId="18" fillId="6" borderId="1" xfId="0" applyFont="1" applyFill="1" applyBorder="1" applyAlignment="1">
      <alignment wrapText="1"/>
    </xf>
    <xf numFmtId="0" fontId="14" fillId="0" borderId="20" xfId="0" applyFont="1" applyBorder="1" applyAlignment="1">
      <alignment vertical="center" wrapText="1"/>
    </xf>
    <xf numFmtId="14" fontId="4" fillId="4" borderId="29" xfId="0" applyNumberFormat="1" applyFont="1" applyFill="1" applyBorder="1" applyAlignment="1">
      <alignment horizontal="center" vertical="center"/>
    </xf>
    <xf numFmtId="14" fontId="4" fillId="0" borderId="38" xfId="0" applyNumberFormat="1" applyFont="1" applyBorder="1" applyAlignment="1">
      <alignment horizontal="center" vertical="center"/>
    </xf>
    <xf numFmtId="14" fontId="4" fillId="0" borderId="36" xfId="0" applyNumberFormat="1" applyFont="1" applyBorder="1" applyAlignment="1">
      <alignment horizontal="center" vertical="center"/>
    </xf>
    <xf numFmtId="14" fontId="4" fillId="0" borderId="31" xfId="0" applyNumberFormat="1" applyFont="1" applyBorder="1" applyAlignment="1">
      <alignment horizontal="left" vertical="center" wrapText="1"/>
    </xf>
    <xf numFmtId="14" fontId="4" fillId="4" borderId="39" xfId="0" applyNumberFormat="1" applyFont="1" applyFill="1" applyBorder="1" applyAlignment="1">
      <alignment horizontal="center" vertical="center"/>
    </xf>
    <xf numFmtId="14" fontId="4" fillId="0" borderId="40" xfId="0" applyNumberFormat="1" applyFont="1" applyBorder="1" applyAlignment="1">
      <alignment horizontal="center" vertical="center"/>
    </xf>
    <xf numFmtId="14" fontId="4" fillId="0" borderId="35" xfId="0" applyNumberFormat="1" applyFont="1" applyBorder="1" applyAlignment="1">
      <alignment horizontal="left" vertical="center" wrapText="1"/>
    </xf>
    <xf numFmtId="4" fontId="4" fillId="0" borderId="41" xfId="0" applyNumberFormat="1" applyFont="1" applyBorder="1" applyAlignment="1">
      <alignment horizontal="center" vertical="center"/>
    </xf>
    <xf numFmtId="0" fontId="14" fillId="0" borderId="42" xfId="0" applyFont="1" applyBorder="1" applyAlignment="1">
      <alignment vertical="center" wrapText="1"/>
    </xf>
    <xf numFmtId="0" fontId="3" fillId="3" borderId="43" xfId="1" applyFont="1" applyFill="1" applyBorder="1" applyAlignment="1">
      <alignment horizontal="center" vertical="center" wrapText="1"/>
    </xf>
    <xf numFmtId="0" fontId="3" fillId="3" borderId="37" xfId="1" applyFont="1" applyFill="1" applyBorder="1" applyAlignment="1">
      <alignment horizontal="center" vertical="center" wrapText="1"/>
    </xf>
    <xf numFmtId="0" fontId="3" fillId="3" borderId="44" xfId="1" applyFont="1" applyFill="1" applyBorder="1" applyAlignment="1">
      <alignment horizontal="center" vertical="center" wrapText="1"/>
    </xf>
    <xf numFmtId="14" fontId="4" fillId="0" borderId="18" xfId="0" applyNumberFormat="1" applyFont="1" applyBorder="1" applyAlignment="1">
      <alignment horizontal="center" vertical="center" wrapText="1"/>
    </xf>
    <xf numFmtId="43" fontId="12" fillId="0" borderId="18" xfId="2" applyFont="1" applyFill="1" applyBorder="1" applyAlignment="1">
      <alignment horizontal="center" vertical="center"/>
    </xf>
    <xf numFmtId="14" fontId="12" fillId="0" borderId="18" xfId="0" applyNumberFormat="1" applyFont="1" applyBorder="1" applyAlignment="1">
      <alignment horizontal="center" vertical="center"/>
    </xf>
    <xf numFmtId="14" fontId="12" fillId="0" borderId="1" xfId="0" applyNumberFormat="1" applyFont="1" applyBorder="1" applyAlignment="1">
      <alignment horizontal="left" vertical="center" wrapText="1"/>
    </xf>
    <xf numFmtId="14" fontId="4" fillId="0" borderId="20" xfId="0" applyNumberFormat="1" applyFont="1" applyBorder="1" applyAlignment="1">
      <alignment horizontal="center" vertical="center"/>
    </xf>
    <xf numFmtId="14" fontId="4" fillId="5" borderId="1" xfId="0" applyNumberFormat="1" applyFont="1" applyFill="1" applyBorder="1" applyAlignment="1">
      <alignment horizontal="left" vertical="center" wrapText="1"/>
    </xf>
    <xf numFmtId="14" fontId="4" fillId="0" borderId="1" xfId="0" applyNumberFormat="1" applyFont="1" applyBorder="1" applyAlignment="1">
      <alignment vertical="center" wrapText="1"/>
    </xf>
    <xf numFmtId="14" fontId="4" fillId="5" borderId="1" xfId="0" applyNumberFormat="1" applyFont="1" applyFill="1" applyBorder="1" applyAlignment="1">
      <alignment vertical="center"/>
    </xf>
    <xf numFmtId="43" fontId="12" fillId="5" borderId="18" xfId="2" applyFont="1" applyFill="1" applyBorder="1" applyAlignment="1">
      <alignment horizontal="center" vertical="center"/>
    </xf>
    <xf numFmtId="14" fontId="12" fillId="5" borderId="1" xfId="0" applyNumberFormat="1" applyFont="1" applyFill="1" applyBorder="1" applyAlignment="1">
      <alignment horizontal="center" vertical="center" wrapText="1"/>
    </xf>
    <xf numFmtId="8" fontId="4" fillId="4" borderId="1" xfId="0" applyNumberFormat="1" applyFont="1" applyFill="1" applyBorder="1" applyAlignment="1">
      <alignment horizontal="right" vertical="center"/>
    </xf>
    <xf numFmtId="8" fontId="4" fillId="4" borderId="1" xfId="2" applyNumberFormat="1" applyFont="1" applyFill="1" applyBorder="1" applyAlignment="1">
      <alignment horizontal="right" vertical="center"/>
    </xf>
    <xf numFmtId="8" fontId="4" fillId="0" borderId="1" xfId="2" applyNumberFormat="1" applyFont="1" applyFill="1" applyBorder="1" applyAlignment="1">
      <alignment horizontal="right" vertical="center"/>
    </xf>
    <xf numFmtId="14" fontId="4" fillId="0" borderId="31" xfId="0" applyNumberFormat="1" applyFont="1" applyBorder="1" applyAlignment="1">
      <alignment horizontal="left" vertical="center"/>
    </xf>
    <xf numFmtId="14" fontId="4" fillId="5" borderId="1" xfId="0" applyNumberFormat="1" applyFont="1" applyFill="1" applyBorder="1" applyAlignment="1">
      <alignment horizontal="left" vertical="center"/>
    </xf>
    <xf numFmtId="14" fontId="4" fillId="5" borderId="20" xfId="0" applyNumberFormat="1" applyFont="1" applyFill="1" applyBorder="1" applyAlignment="1">
      <alignment horizontal="center" vertical="center"/>
    </xf>
    <xf numFmtId="8" fontId="5" fillId="0" borderId="0" xfId="0" applyNumberFormat="1" applyFont="1"/>
    <xf numFmtId="14" fontId="4" fillId="0" borderId="29" xfId="0" applyNumberFormat="1" applyFont="1" applyBorder="1" applyAlignment="1">
      <alignment horizontal="left" vertical="center" wrapText="1"/>
    </xf>
    <xf numFmtId="14" fontId="4" fillId="0" borderId="29" xfId="0" applyNumberFormat="1" applyFont="1" applyBorder="1" applyAlignment="1">
      <alignment horizontal="left" vertical="center"/>
    </xf>
    <xf numFmtId="14" fontId="4" fillId="5" borderId="18" xfId="0" applyNumberFormat="1" applyFont="1" applyFill="1" applyBorder="1" applyAlignment="1">
      <alignment horizontal="center" vertical="center" wrapText="1"/>
    </xf>
    <xf numFmtId="1" fontId="4" fillId="5" borderId="18" xfId="0" applyNumberFormat="1" applyFont="1" applyFill="1" applyBorder="1" applyAlignment="1">
      <alignment horizontal="center" vertical="center"/>
    </xf>
    <xf numFmtId="14" fontId="4" fillId="0" borderId="29" xfId="0" applyNumberFormat="1" applyFont="1" applyBorder="1" applyAlignment="1">
      <alignment horizontal="center" vertical="center"/>
    </xf>
    <xf numFmtId="43" fontId="4" fillId="5" borderId="1" xfId="2" applyFont="1" applyFill="1" applyBorder="1" applyAlignment="1">
      <alignment horizontal="center" vertical="center"/>
    </xf>
    <xf numFmtId="14" fontId="4" fillId="0" borderId="22" xfId="0" applyNumberFormat="1" applyFont="1" applyBorder="1" applyAlignment="1">
      <alignment horizontal="center" vertical="center"/>
    </xf>
    <xf numFmtId="14" fontId="4" fillId="0" borderId="23" xfId="0" applyNumberFormat="1" applyFont="1" applyBorder="1" applyAlignment="1">
      <alignment horizontal="center" vertical="center"/>
    </xf>
    <xf numFmtId="14" fontId="4" fillId="0" borderId="23" xfId="0" applyNumberFormat="1" applyFont="1" applyBorder="1" applyAlignment="1">
      <alignment horizontal="left" vertical="center" wrapText="1"/>
    </xf>
    <xf numFmtId="43" fontId="4" fillId="0" borderId="23" xfId="2" applyFont="1" applyFill="1" applyBorder="1" applyAlignment="1">
      <alignment horizontal="center" vertical="center"/>
    </xf>
    <xf numFmtId="14" fontId="4" fillId="0" borderId="23" xfId="0" applyNumberFormat="1" applyFont="1" applyBorder="1" applyAlignment="1">
      <alignment horizontal="center" vertical="center" wrapText="1"/>
    </xf>
    <xf numFmtId="1" fontId="4" fillId="0" borderId="23" xfId="0" applyNumberFormat="1" applyFont="1" applyBorder="1" applyAlignment="1">
      <alignment horizontal="center" vertical="center"/>
    </xf>
    <xf numFmtId="14" fontId="4" fillId="0" borderId="24" xfId="0" applyNumberFormat="1" applyFont="1" applyBorder="1" applyAlignment="1">
      <alignment horizontal="center" vertical="center"/>
    </xf>
    <xf numFmtId="14" fontId="4" fillId="0" borderId="17" xfId="0" applyNumberFormat="1" applyFont="1" applyBorder="1" applyAlignment="1">
      <alignment horizontal="center" vertical="center"/>
    </xf>
    <xf numFmtId="14" fontId="4" fillId="0" borderId="2" xfId="0" applyNumberFormat="1" applyFont="1" applyBorder="1" applyAlignment="1">
      <alignment horizontal="center" vertical="center"/>
    </xf>
    <xf numFmtId="14" fontId="4" fillId="0" borderId="19" xfId="0" applyNumberFormat="1" applyFont="1" applyBorder="1" applyAlignment="1">
      <alignment horizontal="center" vertical="center"/>
    </xf>
    <xf numFmtId="14" fontId="4" fillId="5" borderId="3" xfId="0" applyNumberFormat="1" applyFont="1" applyFill="1" applyBorder="1" applyAlignment="1">
      <alignment horizontal="center" vertical="center"/>
    </xf>
    <xf numFmtId="14" fontId="4" fillId="0" borderId="4" xfId="0" applyNumberFormat="1" applyFont="1" applyBorder="1" applyAlignment="1">
      <alignment horizontal="center" vertical="center"/>
    </xf>
    <xf numFmtId="14" fontId="4" fillId="0" borderId="5" xfId="0" applyNumberFormat="1" applyFont="1" applyBorder="1" applyAlignment="1">
      <alignment horizontal="center" vertical="center"/>
    </xf>
    <xf numFmtId="14" fontId="4" fillId="0" borderId="5" xfId="0" applyNumberFormat="1" applyFont="1" applyBorder="1" applyAlignment="1">
      <alignment horizontal="left" vertical="center" wrapText="1"/>
    </xf>
    <xf numFmtId="43" fontId="4" fillId="0" borderId="5" xfId="2" applyFont="1" applyFill="1" applyBorder="1" applyAlignment="1">
      <alignment horizontal="center" vertical="center"/>
    </xf>
    <xf numFmtId="14" fontId="4" fillId="0" borderId="11" xfId="0" applyNumberFormat="1" applyFont="1" applyBorder="1" applyAlignment="1">
      <alignment horizontal="left" vertical="center" wrapText="1"/>
    </xf>
    <xf numFmtId="14" fontId="4" fillId="0" borderId="5" xfId="0" applyNumberFormat="1" applyFont="1" applyBorder="1" applyAlignment="1">
      <alignment horizontal="center" vertical="center" wrapText="1"/>
    </xf>
    <xf numFmtId="0" fontId="3" fillId="2" borderId="1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cellXfs>
  <cellStyles count="3">
    <cellStyle name="Millares" xfId="2"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gestiona-04.espublico.com/?x=z2a*Yb8tj60y9iFKDMEnOA" TargetMode="Externa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gestiona-04.espublico.com/solicitor/2aa2b7ad-1b03-4d1d-b2d6-b9f1ee16f62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2" tint="-9.9978637043366805E-2"/>
  </sheetPr>
  <dimension ref="A1:J32"/>
  <sheetViews>
    <sheetView showGridLines="0" topLeftCell="A22" zoomScale="110" zoomScaleNormal="110" workbookViewId="0">
      <selection activeCell="I42" sqref="I42"/>
    </sheetView>
  </sheetViews>
  <sheetFormatPr baseColWidth="10" defaultColWidth="11.42578125" defaultRowHeight="11.25"/>
  <cols>
    <col min="1" max="1" width="11.42578125" style="74"/>
    <col min="2" max="2" width="9.28515625" style="74" bestFit="1" customWidth="1"/>
    <col min="3" max="3" width="41.42578125" style="74" bestFit="1" customWidth="1"/>
    <col min="4" max="4" width="11.28515625" style="74" bestFit="1" customWidth="1"/>
    <col min="5" max="5" width="9.5703125" style="74" bestFit="1" customWidth="1"/>
    <col min="6" max="6" width="11.28515625" style="74" customWidth="1"/>
    <col min="7" max="7" width="43.28515625" style="74" customWidth="1"/>
    <col min="8" max="8" width="9" style="74" customWidth="1"/>
    <col min="9" max="9" width="8.85546875" style="74" customWidth="1"/>
    <col min="10" max="10" width="9" style="74" customWidth="1"/>
    <col min="11" max="16384" width="11.42578125" style="74"/>
  </cols>
  <sheetData>
    <row r="1" spans="1:10" ht="16.5" customHeight="1" thickBot="1">
      <c r="A1" s="229" t="s">
        <v>4127</v>
      </c>
      <c r="B1" s="230"/>
      <c r="C1" s="230"/>
      <c r="D1" s="230"/>
      <c r="E1" s="230"/>
      <c r="F1" s="230"/>
      <c r="G1" s="230"/>
      <c r="H1" s="230"/>
      <c r="I1" s="230"/>
      <c r="J1" s="231"/>
    </row>
    <row r="2" spans="1:10" ht="34.5" thickBot="1">
      <c r="A2" s="186" t="s">
        <v>1</v>
      </c>
      <c r="B2" s="187" t="s">
        <v>2</v>
      </c>
      <c r="C2" s="187" t="s">
        <v>3</v>
      </c>
      <c r="D2" s="144" t="s">
        <v>2351</v>
      </c>
      <c r="E2" s="144" t="s">
        <v>1358</v>
      </c>
      <c r="F2" s="144" t="s">
        <v>2352</v>
      </c>
      <c r="G2" s="187" t="s">
        <v>7</v>
      </c>
      <c r="H2" s="187" t="s">
        <v>945</v>
      </c>
      <c r="I2" s="187" t="s">
        <v>479</v>
      </c>
      <c r="J2" s="188" t="s">
        <v>9</v>
      </c>
    </row>
    <row r="3" spans="1:10" s="75" customFormat="1" ht="45">
      <c r="A3" s="212" t="s">
        <v>4128</v>
      </c>
      <c r="B3" s="213" t="s">
        <v>792</v>
      </c>
      <c r="C3" s="214" t="s">
        <v>793</v>
      </c>
      <c r="D3" s="215">
        <v>13300</v>
      </c>
      <c r="E3" s="215">
        <v>0</v>
      </c>
      <c r="F3" s="215">
        <f>+D3+E3</f>
        <v>13300</v>
      </c>
      <c r="G3" s="214" t="s">
        <v>4129</v>
      </c>
      <c r="H3" s="216" t="s">
        <v>837</v>
      </c>
      <c r="I3" s="217">
        <v>12</v>
      </c>
      <c r="J3" s="218">
        <v>45937</v>
      </c>
    </row>
    <row r="4" spans="1:10" s="75" customFormat="1" ht="45">
      <c r="A4" s="219" t="s">
        <v>4130</v>
      </c>
      <c r="B4" s="152" t="s">
        <v>1320</v>
      </c>
      <c r="C4" s="153" t="s">
        <v>1321</v>
      </c>
      <c r="D4" s="154">
        <v>9262.18</v>
      </c>
      <c r="E4" s="149">
        <f>+D4*0.07</f>
        <v>648.35260000000005</v>
      </c>
      <c r="F4" s="154">
        <f>+D4+E4</f>
        <v>9910.5326000000005</v>
      </c>
      <c r="G4" s="169" t="s">
        <v>4131</v>
      </c>
      <c r="H4" s="151" t="s">
        <v>837</v>
      </c>
      <c r="I4" s="6">
        <v>1</v>
      </c>
      <c r="J4" s="57">
        <v>45933</v>
      </c>
    </row>
    <row r="5" spans="1:10" s="75" customFormat="1" ht="22.5">
      <c r="A5" s="220" t="s">
        <v>4132</v>
      </c>
      <c r="B5" s="147" t="s">
        <v>271</v>
      </c>
      <c r="C5" s="148" t="s">
        <v>617</v>
      </c>
      <c r="D5" s="149">
        <v>9060</v>
      </c>
      <c r="E5" s="149">
        <f t="shared" ref="E5:E17" si="0">+D5*0.07</f>
        <v>634.20000000000005</v>
      </c>
      <c r="F5" s="154">
        <f t="shared" ref="F5:F22" si="1">+D5+E5</f>
        <v>9694.2000000000007</v>
      </c>
      <c r="G5" s="169" t="s">
        <v>4133</v>
      </c>
      <c r="H5" s="151" t="s">
        <v>837</v>
      </c>
      <c r="I5" s="6">
        <v>1</v>
      </c>
      <c r="J5" s="221">
        <v>45937</v>
      </c>
    </row>
    <row r="6" spans="1:10" s="75" customFormat="1" ht="33.75">
      <c r="A6" s="220" t="s">
        <v>4134</v>
      </c>
      <c r="B6" s="147" t="s">
        <v>4135</v>
      </c>
      <c r="C6" s="148" t="s">
        <v>4136</v>
      </c>
      <c r="D6" s="149">
        <v>6000</v>
      </c>
      <c r="E6" s="149">
        <f t="shared" si="0"/>
        <v>420.00000000000006</v>
      </c>
      <c r="F6" s="154">
        <f t="shared" si="1"/>
        <v>6420</v>
      </c>
      <c r="G6" s="169" t="s">
        <v>4137</v>
      </c>
      <c r="H6" s="151" t="s">
        <v>837</v>
      </c>
      <c r="I6" s="6">
        <v>1</v>
      </c>
      <c r="J6" s="221">
        <v>45937</v>
      </c>
    </row>
    <row r="7" spans="1:10" s="75" customFormat="1" ht="56.25">
      <c r="A7" s="220" t="s">
        <v>4138</v>
      </c>
      <c r="B7" s="147" t="s">
        <v>3968</v>
      </c>
      <c r="C7" s="148" t="s">
        <v>1659</v>
      </c>
      <c r="D7" s="149">
        <v>6352.72</v>
      </c>
      <c r="E7" s="149">
        <f t="shared" si="0"/>
        <v>444.69040000000007</v>
      </c>
      <c r="F7" s="154">
        <f t="shared" si="1"/>
        <v>6797.4104000000007</v>
      </c>
      <c r="G7" s="169" t="s">
        <v>4139</v>
      </c>
      <c r="H7" s="151" t="s">
        <v>837</v>
      </c>
      <c r="I7" s="6">
        <v>1</v>
      </c>
      <c r="J7" s="57">
        <v>45943</v>
      </c>
    </row>
    <row r="8" spans="1:10" s="75" customFormat="1" ht="22.5">
      <c r="A8" s="220" t="s">
        <v>4140</v>
      </c>
      <c r="B8" s="147" t="s">
        <v>2243</v>
      </c>
      <c r="C8" s="148" t="s">
        <v>2244</v>
      </c>
      <c r="D8" s="149">
        <v>7000</v>
      </c>
      <c r="E8" s="149">
        <f t="shared" si="0"/>
        <v>490.00000000000006</v>
      </c>
      <c r="F8" s="149">
        <f t="shared" si="1"/>
        <v>7490</v>
      </c>
      <c r="G8" s="169" t="s">
        <v>4141</v>
      </c>
      <c r="H8" s="151" t="s">
        <v>837</v>
      </c>
      <c r="I8" s="6">
        <v>2</v>
      </c>
      <c r="J8" s="57">
        <v>45945</v>
      </c>
    </row>
    <row r="9" spans="1:10" s="75" customFormat="1" ht="45">
      <c r="A9" s="220" t="s">
        <v>4142</v>
      </c>
      <c r="B9" s="147" t="s">
        <v>4143</v>
      </c>
      <c r="C9" s="148" t="s">
        <v>4144</v>
      </c>
      <c r="D9" s="149">
        <v>12244.83</v>
      </c>
      <c r="E9" s="149">
        <f t="shared" si="0"/>
        <v>857.13810000000012</v>
      </c>
      <c r="F9" s="149">
        <f t="shared" si="1"/>
        <v>13101.9681</v>
      </c>
      <c r="G9" s="169" t="s">
        <v>4145</v>
      </c>
      <c r="H9" s="151" t="s">
        <v>850</v>
      </c>
      <c r="I9" s="6">
        <v>6</v>
      </c>
      <c r="J9" s="57">
        <v>45954</v>
      </c>
    </row>
    <row r="10" spans="1:10" s="75" customFormat="1" ht="22.5">
      <c r="A10" s="220" t="s">
        <v>4146</v>
      </c>
      <c r="B10" s="147" t="s">
        <v>4147</v>
      </c>
      <c r="C10" s="148" t="s">
        <v>4148</v>
      </c>
      <c r="D10" s="149">
        <v>14400</v>
      </c>
      <c r="E10" s="149">
        <f t="shared" si="0"/>
        <v>1008.0000000000001</v>
      </c>
      <c r="F10" s="149">
        <f t="shared" si="1"/>
        <v>15408</v>
      </c>
      <c r="G10" s="169" t="s">
        <v>4149</v>
      </c>
      <c r="H10" s="151" t="s">
        <v>837</v>
      </c>
      <c r="I10" s="6">
        <v>12</v>
      </c>
      <c r="J10" s="57">
        <v>45957</v>
      </c>
    </row>
    <row r="11" spans="1:10" s="75" customFormat="1" ht="45">
      <c r="A11" s="220" t="s">
        <v>4150</v>
      </c>
      <c r="B11" s="152" t="s">
        <v>1320</v>
      </c>
      <c r="C11" s="153" t="s">
        <v>1321</v>
      </c>
      <c r="D11" s="149">
        <v>8101.33</v>
      </c>
      <c r="E11" s="149">
        <f t="shared" si="0"/>
        <v>567.09310000000005</v>
      </c>
      <c r="F11" s="149">
        <f t="shared" si="1"/>
        <v>8668.4231</v>
      </c>
      <c r="G11" s="169" t="s">
        <v>4151</v>
      </c>
      <c r="H11" s="151" t="s">
        <v>837</v>
      </c>
      <c r="I11" s="6">
        <v>1</v>
      </c>
      <c r="J11" s="57">
        <v>45958</v>
      </c>
    </row>
    <row r="12" spans="1:10" s="75" customFormat="1" ht="33.75">
      <c r="A12" s="220" t="s">
        <v>4152</v>
      </c>
      <c r="B12" s="147" t="s">
        <v>4153</v>
      </c>
      <c r="C12" s="148" t="s">
        <v>4154</v>
      </c>
      <c r="D12" s="149">
        <v>14805</v>
      </c>
      <c r="E12" s="149">
        <f t="shared" si="0"/>
        <v>1036.3500000000001</v>
      </c>
      <c r="F12" s="149">
        <f t="shared" si="1"/>
        <v>15841.35</v>
      </c>
      <c r="G12" s="169" t="s">
        <v>4155</v>
      </c>
      <c r="H12" s="151" t="s">
        <v>837</v>
      </c>
      <c r="I12" s="6">
        <v>1</v>
      </c>
      <c r="J12" s="57">
        <v>45966</v>
      </c>
    </row>
    <row r="13" spans="1:10" s="75" customFormat="1" ht="22.5">
      <c r="A13" s="220" t="s">
        <v>4156</v>
      </c>
      <c r="B13" s="147" t="s">
        <v>1945</v>
      </c>
      <c r="C13" s="150" t="s">
        <v>4157</v>
      </c>
      <c r="D13" s="149">
        <v>14115.02</v>
      </c>
      <c r="E13" s="149">
        <f t="shared" si="0"/>
        <v>988.05140000000017</v>
      </c>
      <c r="F13" s="149">
        <f t="shared" si="1"/>
        <v>15103.071400000001</v>
      </c>
      <c r="G13" s="169" t="s">
        <v>4158</v>
      </c>
      <c r="H13" s="151" t="s">
        <v>1021</v>
      </c>
      <c r="I13" s="6">
        <v>12</v>
      </c>
      <c r="J13" s="57">
        <v>45967</v>
      </c>
    </row>
    <row r="14" spans="1:10" s="75" customFormat="1">
      <c r="A14" s="220" t="s">
        <v>4159</v>
      </c>
      <c r="B14" s="147" t="s">
        <v>4160</v>
      </c>
      <c r="C14" s="150" t="s">
        <v>4161</v>
      </c>
      <c r="D14" s="149">
        <v>6550</v>
      </c>
      <c r="E14" s="149">
        <f t="shared" si="0"/>
        <v>458.50000000000006</v>
      </c>
      <c r="F14" s="149">
        <f t="shared" si="1"/>
        <v>7008.5</v>
      </c>
      <c r="G14" s="150" t="s">
        <v>4162</v>
      </c>
      <c r="H14" s="151" t="s">
        <v>837</v>
      </c>
      <c r="I14" s="6">
        <v>12</v>
      </c>
      <c r="J14" s="57">
        <v>45975</v>
      </c>
    </row>
    <row r="15" spans="1:10" s="75" customFormat="1" ht="22.5">
      <c r="A15" s="220" t="s">
        <v>4163</v>
      </c>
      <c r="B15" s="147" t="s">
        <v>1076</v>
      </c>
      <c r="C15" s="150" t="s">
        <v>1114</v>
      </c>
      <c r="D15" s="149">
        <v>5344.1</v>
      </c>
      <c r="E15" s="149">
        <f t="shared" si="0"/>
        <v>374.08700000000005</v>
      </c>
      <c r="F15" s="149">
        <f t="shared" si="1"/>
        <v>5718.1870000000008</v>
      </c>
      <c r="G15" s="169" t="s">
        <v>4164</v>
      </c>
      <c r="H15" s="151" t="s">
        <v>837</v>
      </c>
      <c r="I15" s="6">
        <v>1</v>
      </c>
      <c r="J15" s="57">
        <v>45986</v>
      </c>
    </row>
    <row r="16" spans="1:10" s="75" customFormat="1" ht="33.75">
      <c r="A16" s="220" t="s">
        <v>4165</v>
      </c>
      <c r="B16" s="152" t="s">
        <v>1320</v>
      </c>
      <c r="C16" s="153" t="s">
        <v>1321</v>
      </c>
      <c r="D16" s="149">
        <v>5471.38</v>
      </c>
      <c r="E16" s="149">
        <f t="shared" si="0"/>
        <v>382.99660000000006</v>
      </c>
      <c r="F16" s="149">
        <f t="shared" si="1"/>
        <v>5854.3766000000005</v>
      </c>
      <c r="G16" s="169" t="s">
        <v>4166</v>
      </c>
      <c r="H16" s="151" t="s">
        <v>837</v>
      </c>
      <c r="I16" s="6">
        <v>1</v>
      </c>
      <c r="J16" s="57">
        <v>45986</v>
      </c>
    </row>
    <row r="17" spans="1:10" s="75" customFormat="1" ht="22.5">
      <c r="A17" s="220" t="s">
        <v>4167</v>
      </c>
      <c r="B17" s="147" t="s">
        <v>4168</v>
      </c>
      <c r="C17" s="148" t="s">
        <v>4169</v>
      </c>
      <c r="D17" s="149">
        <v>14980</v>
      </c>
      <c r="E17" s="149">
        <f t="shared" si="0"/>
        <v>1048.6000000000001</v>
      </c>
      <c r="F17" s="149">
        <f t="shared" si="1"/>
        <v>16028.6</v>
      </c>
      <c r="G17" s="169" t="s">
        <v>4170</v>
      </c>
      <c r="H17" s="151" t="s">
        <v>837</v>
      </c>
      <c r="I17" s="6">
        <v>1</v>
      </c>
      <c r="J17" s="57">
        <v>45992</v>
      </c>
    </row>
    <row r="18" spans="1:10" s="75" customFormat="1" ht="33.75">
      <c r="A18" s="220" t="s">
        <v>4171</v>
      </c>
      <c r="B18" s="147" t="s">
        <v>57</v>
      </c>
      <c r="C18" s="148" t="s">
        <v>4172</v>
      </c>
      <c r="D18" s="149">
        <v>26228.1</v>
      </c>
      <c r="E18" s="149">
        <v>0</v>
      </c>
      <c r="F18" s="149">
        <f t="shared" si="1"/>
        <v>26228.1</v>
      </c>
      <c r="G18" s="169" t="s">
        <v>4173</v>
      </c>
      <c r="H18" s="151" t="s">
        <v>837</v>
      </c>
      <c r="I18" s="6">
        <v>13</v>
      </c>
      <c r="J18" s="57">
        <v>46002</v>
      </c>
    </row>
    <row r="19" spans="1:10" s="75" customFormat="1" ht="22.5">
      <c r="A19" s="220" t="s">
        <v>4174</v>
      </c>
      <c r="B19" s="147" t="s">
        <v>4175</v>
      </c>
      <c r="C19" s="148" t="s">
        <v>4176</v>
      </c>
      <c r="D19" s="149">
        <v>12960</v>
      </c>
      <c r="E19" s="149">
        <v>0</v>
      </c>
      <c r="F19" s="149">
        <f t="shared" si="1"/>
        <v>12960</v>
      </c>
      <c r="G19" s="169" t="s">
        <v>4177</v>
      </c>
      <c r="H19" s="151" t="s">
        <v>837</v>
      </c>
      <c r="I19" s="6">
        <v>12</v>
      </c>
      <c r="J19" s="57">
        <v>46002</v>
      </c>
    </row>
    <row r="20" spans="1:10" s="75" customFormat="1" ht="33.75">
      <c r="A20" s="220" t="s">
        <v>4178</v>
      </c>
      <c r="B20" s="147" t="s">
        <v>1389</v>
      </c>
      <c r="C20" s="150" t="s">
        <v>1390</v>
      </c>
      <c r="D20" s="149">
        <v>11847.72</v>
      </c>
      <c r="E20" s="149">
        <f>+D20*0.07</f>
        <v>829.34040000000005</v>
      </c>
      <c r="F20" s="149">
        <f t="shared" si="1"/>
        <v>12677.060399999998</v>
      </c>
      <c r="G20" s="169" t="s">
        <v>4179</v>
      </c>
      <c r="H20" s="151" t="s">
        <v>837</v>
      </c>
      <c r="I20" s="6">
        <v>1</v>
      </c>
      <c r="J20" s="57">
        <v>45995</v>
      </c>
    </row>
    <row r="21" spans="1:10" s="75" customFormat="1" ht="33.75">
      <c r="A21" s="220" t="s">
        <v>4180</v>
      </c>
      <c r="B21" s="147" t="s">
        <v>3651</v>
      </c>
      <c r="C21" s="150" t="s">
        <v>3652</v>
      </c>
      <c r="D21" s="149">
        <v>13800</v>
      </c>
      <c r="E21" s="149">
        <f>+D21*0.07</f>
        <v>966.00000000000011</v>
      </c>
      <c r="F21" s="149">
        <f t="shared" si="1"/>
        <v>14766</v>
      </c>
      <c r="G21" s="169" t="s">
        <v>4181</v>
      </c>
      <c r="H21" s="151" t="s">
        <v>837</v>
      </c>
      <c r="I21" s="6">
        <v>1</v>
      </c>
      <c r="J21" s="57">
        <v>46002</v>
      </c>
    </row>
    <row r="22" spans="1:10" s="75" customFormat="1" ht="56.25">
      <c r="A22" s="220" t="s">
        <v>4182</v>
      </c>
      <c r="B22" s="147" t="s">
        <v>2293</v>
      </c>
      <c r="C22" s="150" t="s">
        <v>2294</v>
      </c>
      <c r="D22" s="149">
        <v>12850</v>
      </c>
      <c r="E22" s="149">
        <f>+D22*0.07</f>
        <v>899.50000000000011</v>
      </c>
      <c r="F22" s="149">
        <f t="shared" si="1"/>
        <v>13749.5</v>
      </c>
      <c r="G22" s="169" t="s">
        <v>4183</v>
      </c>
      <c r="H22" s="151" t="s">
        <v>837</v>
      </c>
      <c r="I22" s="6">
        <v>5</v>
      </c>
      <c r="J22" s="57">
        <v>46008</v>
      </c>
    </row>
    <row r="23" spans="1:10" s="75" customFormat="1">
      <c r="A23" s="220" t="s">
        <v>4184</v>
      </c>
      <c r="B23" s="168"/>
      <c r="C23" s="194"/>
      <c r="D23" s="211"/>
      <c r="E23" s="211"/>
      <c r="F23" s="211"/>
      <c r="G23" s="169" t="s">
        <v>475</v>
      </c>
      <c r="H23" s="166"/>
      <c r="I23" s="167"/>
      <c r="J23" s="222"/>
    </row>
    <row r="24" spans="1:10" s="75" customFormat="1" ht="33.75">
      <c r="A24" s="220" t="s">
        <v>4185</v>
      </c>
      <c r="B24" s="147" t="s">
        <v>4186</v>
      </c>
      <c r="C24" s="150" t="s">
        <v>756</v>
      </c>
      <c r="D24" s="149">
        <v>13810</v>
      </c>
      <c r="E24" s="149">
        <f>+F24-D24</f>
        <v>-1104.7999999999993</v>
      </c>
      <c r="F24" s="149">
        <v>12705.2</v>
      </c>
      <c r="G24" s="169" t="s">
        <v>4187</v>
      </c>
      <c r="H24" s="151" t="s">
        <v>837</v>
      </c>
      <c r="I24" s="6">
        <v>6</v>
      </c>
      <c r="J24" s="57">
        <v>46008</v>
      </c>
    </row>
    <row r="25" spans="1:10" s="75" customFormat="1" ht="33.75">
      <c r="A25" s="220" t="s">
        <v>4188</v>
      </c>
      <c r="B25" s="147" t="s">
        <v>3083</v>
      </c>
      <c r="C25" s="150" t="s">
        <v>3084</v>
      </c>
      <c r="D25" s="149">
        <v>14995</v>
      </c>
      <c r="E25" s="149">
        <f>+D25*0.07</f>
        <v>1049.6500000000001</v>
      </c>
      <c r="F25" s="149">
        <f>+D25+E25</f>
        <v>16044.65</v>
      </c>
      <c r="G25" s="169" t="s">
        <v>4189</v>
      </c>
      <c r="H25" s="151" t="s">
        <v>837</v>
      </c>
      <c r="I25" s="6">
        <v>6</v>
      </c>
      <c r="J25" s="57">
        <v>46009</v>
      </c>
    </row>
    <row r="26" spans="1:10" s="75" customFormat="1" ht="33.75">
      <c r="A26" s="220" t="s">
        <v>4190</v>
      </c>
      <c r="B26" s="147" t="s">
        <v>1328</v>
      </c>
      <c r="C26" s="150" t="s">
        <v>1329</v>
      </c>
      <c r="D26" s="149">
        <v>9011.2199999999993</v>
      </c>
      <c r="E26" s="149">
        <f>+D26*0.07</f>
        <v>630.78539999999998</v>
      </c>
      <c r="F26" s="149">
        <f t="shared" ref="F26:F28" si="2">+D26+E26</f>
        <v>9642.0054</v>
      </c>
      <c r="G26" s="169" t="s">
        <v>4191</v>
      </c>
      <c r="H26" s="151" t="s">
        <v>837</v>
      </c>
      <c r="I26" s="6">
        <v>1</v>
      </c>
      <c r="J26" s="57">
        <v>46014</v>
      </c>
    </row>
    <row r="27" spans="1:10" s="75" customFormat="1" ht="45">
      <c r="A27" s="220" t="s">
        <v>4192</v>
      </c>
      <c r="B27" s="147" t="s">
        <v>1320</v>
      </c>
      <c r="C27" s="150" t="s">
        <v>1321</v>
      </c>
      <c r="D27" s="149">
        <v>6318.05</v>
      </c>
      <c r="E27" s="149">
        <f>+D27*0.07</f>
        <v>442.26350000000008</v>
      </c>
      <c r="F27" s="149">
        <f t="shared" si="2"/>
        <v>6760.3135000000002</v>
      </c>
      <c r="G27" s="169" t="s">
        <v>4193</v>
      </c>
      <c r="H27" s="151" t="s">
        <v>837</v>
      </c>
      <c r="I27" s="6">
        <v>1</v>
      </c>
      <c r="J27" s="57">
        <v>46014</v>
      </c>
    </row>
    <row r="28" spans="1:10" s="75" customFormat="1" ht="45.75" thickBot="1">
      <c r="A28" s="223" t="s">
        <v>4194</v>
      </c>
      <c r="B28" s="224" t="s">
        <v>1537</v>
      </c>
      <c r="C28" s="225" t="s">
        <v>1321</v>
      </c>
      <c r="D28" s="226">
        <v>5031.1099999999997</v>
      </c>
      <c r="E28" s="226">
        <f>+D28*0.07</f>
        <v>352.17770000000002</v>
      </c>
      <c r="F28" s="226">
        <f t="shared" si="2"/>
        <v>5383.2876999999999</v>
      </c>
      <c r="G28" s="227" t="s">
        <v>4195</v>
      </c>
      <c r="H28" s="228" t="s">
        <v>837</v>
      </c>
      <c r="I28" s="15">
        <v>1</v>
      </c>
      <c r="J28" s="69">
        <v>46017</v>
      </c>
    </row>
    <row r="30" spans="1:10">
      <c r="D30" s="139"/>
      <c r="E30" s="139"/>
      <c r="F30" s="139"/>
    </row>
    <row r="31" spans="1:10">
      <c r="E31" s="76"/>
    </row>
    <row r="32" spans="1:10">
      <c r="E32"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sheetPr>
    <tabColor theme="5" tint="0.79998168889431442"/>
    <pageSetUpPr fitToPage="1"/>
  </sheetPr>
  <dimension ref="A1:J91"/>
  <sheetViews>
    <sheetView showGridLines="0" zoomScale="110" zoomScaleNormal="110" workbookViewId="0">
      <selection activeCell="M15" sqref="M15"/>
    </sheetView>
  </sheetViews>
  <sheetFormatPr baseColWidth="10" defaultColWidth="11.42578125" defaultRowHeight="11.25"/>
  <cols>
    <col min="1" max="1" width="10.42578125" style="74" bestFit="1" customWidth="1"/>
    <col min="2" max="2" width="9.42578125" style="74" bestFit="1" customWidth="1"/>
    <col min="3" max="3" width="34.42578125" style="74" customWidth="1"/>
    <col min="4" max="4" width="9.42578125" style="74" bestFit="1" customWidth="1"/>
    <col min="5" max="5" width="8.42578125" style="74" bestFit="1" customWidth="1"/>
    <col min="6" max="6" width="9.42578125" style="74" bestFit="1" customWidth="1"/>
    <col min="7" max="7" width="49.140625" style="74" customWidth="1"/>
    <col min="8" max="8" width="6.5703125" style="74" bestFit="1" customWidth="1"/>
    <col min="9" max="9" width="8.85546875" style="74" bestFit="1" customWidth="1"/>
    <col min="10" max="10" width="9" style="74" customWidth="1"/>
    <col min="11" max="16384" width="11.42578125" style="74"/>
  </cols>
  <sheetData>
    <row r="1" spans="1:10" ht="12" customHeight="1" thickBot="1">
      <c r="A1" s="229" t="s">
        <v>1888</v>
      </c>
      <c r="B1" s="230"/>
      <c r="C1" s="230"/>
      <c r="D1" s="230"/>
      <c r="E1" s="230"/>
      <c r="F1" s="230"/>
      <c r="G1" s="230"/>
      <c r="H1" s="230"/>
      <c r="I1" s="230"/>
      <c r="J1" s="231"/>
    </row>
    <row r="2" spans="1:10" ht="23.25" thickBot="1">
      <c r="A2" s="87" t="s">
        <v>1</v>
      </c>
      <c r="B2" s="87" t="s">
        <v>2</v>
      </c>
      <c r="C2" s="87" t="s">
        <v>3</v>
      </c>
      <c r="D2" s="88" t="s">
        <v>4</v>
      </c>
      <c r="E2" s="88" t="s">
        <v>5</v>
      </c>
      <c r="F2" s="88" t="s">
        <v>6</v>
      </c>
      <c r="G2" s="87" t="s">
        <v>7</v>
      </c>
      <c r="H2" s="145" t="s">
        <v>945</v>
      </c>
      <c r="I2" s="145" t="s">
        <v>8</v>
      </c>
      <c r="J2" s="89" t="s">
        <v>9</v>
      </c>
    </row>
    <row r="3" spans="1:10" ht="22.5">
      <c r="A3" s="90" t="s">
        <v>1889</v>
      </c>
      <c r="B3" s="152" t="s">
        <v>1286</v>
      </c>
      <c r="C3" s="169" t="s">
        <v>1287</v>
      </c>
      <c r="D3" s="171">
        <v>2169.5700000000002</v>
      </c>
      <c r="E3" s="171">
        <f t="shared" ref="E3:E5" si="0">+D3*0.07</f>
        <v>151.86990000000003</v>
      </c>
      <c r="F3" s="171">
        <f t="shared" ref="F3:F17" si="1">+D3+E3</f>
        <v>2321.4399000000003</v>
      </c>
      <c r="G3" s="159" t="s">
        <v>1890</v>
      </c>
      <c r="H3" s="136" t="s">
        <v>1021</v>
      </c>
      <c r="I3" s="160">
        <v>1</v>
      </c>
      <c r="J3" s="90">
        <v>45111</v>
      </c>
    </row>
    <row r="4" spans="1:10" ht="22.5">
      <c r="A4" s="1" t="s">
        <v>1891</v>
      </c>
      <c r="B4" s="147" t="s">
        <v>1320</v>
      </c>
      <c r="C4" s="150" t="s">
        <v>1321</v>
      </c>
      <c r="D4" s="172">
        <v>3636.49</v>
      </c>
      <c r="E4" s="171">
        <f t="shared" si="0"/>
        <v>254.55430000000001</v>
      </c>
      <c r="F4" s="171">
        <f t="shared" si="1"/>
        <v>3891.0442999999996</v>
      </c>
      <c r="G4" s="107" t="s">
        <v>1892</v>
      </c>
      <c r="H4" s="85" t="s">
        <v>1021</v>
      </c>
      <c r="I4" s="161">
        <v>1</v>
      </c>
      <c r="J4" s="1">
        <v>45111</v>
      </c>
    </row>
    <row r="5" spans="1:10" ht="33.75">
      <c r="A5" s="1" t="s">
        <v>1893</v>
      </c>
      <c r="B5" s="147" t="s">
        <v>1320</v>
      </c>
      <c r="C5" s="150" t="s">
        <v>1321</v>
      </c>
      <c r="D5" s="172">
        <v>4587.6499999999996</v>
      </c>
      <c r="E5" s="171">
        <f t="shared" si="0"/>
        <v>321.13549999999998</v>
      </c>
      <c r="F5" s="171">
        <f t="shared" si="1"/>
        <v>4908.7855</v>
      </c>
      <c r="G5" s="107" t="s">
        <v>1894</v>
      </c>
      <c r="H5" s="85" t="s">
        <v>1021</v>
      </c>
      <c r="I5" s="161">
        <v>1</v>
      </c>
      <c r="J5" s="1">
        <v>45111</v>
      </c>
    </row>
    <row r="6" spans="1:10" ht="22.5">
      <c r="A6" s="1" t="s">
        <v>1895</v>
      </c>
      <c r="B6" s="147" t="s">
        <v>1415</v>
      </c>
      <c r="C6" s="150" t="s">
        <v>1416</v>
      </c>
      <c r="D6" s="172">
        <v>9399.0499999999993</v>
      </c>
      <c r="E6" s="172">
        <v>648.61</v>
      </c>
      <c r="F6" s="172">
        <f t="shared" si="1"/>
        <v>10047.66</v>
      </c>
      <c r="G6" s="107" t="s">
        <v>1896</v>
      </c>
      <c r="H6" s="85" t="s">
        <v>1021</v>
      </c>
      <c r="I6" s="161">
        <v>1</v>
      </c>
      <c r="J6" s="1">
        <v>45111</v>
      </c>
    </row>
    <row r="7" spans="1:10" ht="45">
      <c r="A7" s="90" t="s">
        <v>1897</v>
      </c>
      <c r="B7" s="152" t="s">
        <v>1838</v>
      </c>
      <c r="C7" s="169" t="s">
        <v>1839</v>
      </c>
      <c r="D7" s="172">
        <v>1750</v>
      </c>
      <c r="E7" s="172">
        <v>0</v>
      </c>
      <c r="F7" s="172">
        <f t="shared" si="1"/>
        <v>1750</v>
      </c>
      <c r="G7" s="107" t="s">
        <v>1898</v>
      </c>
      <c r="H7" s="85" t="s">
        <v>1021</v>
      </c>
      <c r="I7" s="161">
        <v>1</v>
      </c>
      <c r="J7" s="1">
        <v>45112</v>
      </c>
    </row>
    <row r="8" spans="1:10" ht="33.75">
      <c r="A8" s="90" t="s">
        <v>1899</v>
      </c>
      <c r="B8" s="152" t="s">
        <v>1106</v>
      </c>
      <c r="C8" s="169" t="s">
        <v>1900</v>
      </c>
      <c r="D8" s="172">
        <v>2842</v>
      </c>
      <c r="E8" s="172">
        <f>+D8*0.07</f>
        <v>198.94000000000003</v>
      </c>
      <c r="F8" s="172">
        <f t="shared" si="1"/>
        <v>3040.94</v>
      </c>
      <c r="G8" s="107" t="s">
        <v>1901</v>
      </c>
      <c r="H8" s="85" t="s">
        <v>1021</v>
      </c>
      <c r="I8" s="161">
        <v>3</v>
      </c>
      <c r="J8" s="1">
        <v>45113</v>
      </c>
    </row>
    <row r="9" spans="1:10" ht="33.75">
      <c r="A9" s="90" t="s">
        <v>1902</v>
      </c>
      <c r="B9" s="152" t="s">
        <v>137</v>
      </c>
      <c r="C9" s="169" t="s">
        <v>138</v>
      </c>
      <c r="D9" s="172">
        <v>11984.2</v>
      </c>
      <c r="E9" s="172">
        <f>+D9*0</f>
        <v>0</v>
      </c>
      <c r="F9" s="172">
        <f t="shared" si="1"/>
        <v>11984.2</v>
      </c>
      <c r="G9" s="107" t="s">
        <v>1903</v>
      </c>
      <c r="H9" s="85" t="s">
        <v>1021</v>
      </c>
      <c r="I9" s="161">
        <v>24</v>
      </c>
      <c r="J9" s="1">
        <v>45114</v>
      </c>
    </row>
    <row r="10" spans="1:10" ht="33.75">
      <c r="A10" s="90" t="s">
        <v>1904</v>
      </c>
      <c r="B10" s="152" t="s">
        <v>438</v>
      </c>
      <c r="C10" s="169" t="s">
        <v>439</v>
      </c>
      <c r="D10" s="172">
        <v>2450</v>
      </c>
      <c r="E10" s="172">
        <f>+D10*0.07</f>
        <v>171.50000000000003</v>
      </c>
      <c r="F10" s="172">
        <f t="shared" si="1"/>
        <v>2621.5</v>
      </c>
      <c r="G10" s="107" t="s">
        <v>1905</v>
      </c>
      <c r="H10" s="85" t="s">
        <v>1021</v>
      </c>
      <c r="I10" s="161">
        <v>1</v>
      </c>
      <c r="J10" s="1">
        <v>45117</v>
      </c>
    </row>
    <row r="11" spans="1:10">
      <c r="A11" s="90" t="s">
        <v>1906</v>
      </c>
      <c r="B11" s="152" t="s">
        <v>1907</v>
      </c>
      <c r="C11" s="169" t="s">
        <v>1908</v>
      </c>
      <c r="D11" s="172">
        <v>12595</v>
      </c>
      <c r="E11" s="172">
        <f>+D11*0</f>
        <v>0</v>
      </c>
      <c r="F11" s="172">
        <f t="shared" si="1"/>
        <v>12595</v>
      </c>
      <c r="G11" s="107" t="s">
        <v>1909</v>
      </c>
      <c r="H11" s="85" t="s">
        <v>1021</v>
      </c>
      <c r="I11" s="161">
        <v>7</v>
      </c>
      <c r="J11" s="1">
        <v>45118</v>
      </c>
    </row>
    <row r="12" spans="1:10" ht="22.5">
      <c r="A12" s="90" t="s">
        <v>1910</v>
      </c>
      <c r="B12" s="152" t="s">
        <v>1911</v>
      </c>
      <c r="C12" s="169" t="s">
        <v>1912</v>
      </c>
      <c r="D12" s="172">
        <v>5745.6</v>
      </c>
      <c r="E12" s="172">
        <f t="shared" ref="E12" si="2">+D12*0.07</f>
        <v>402.19200000000006</v>
      </c>
      <c r="F12" s="172">
        <f t="shared" si="1"/>
        <v>6147.7920000000004</v>
      </c>
      <c r="G12" s="107" t="s">
        <v>1909</v>
      </c>
      <c r="H12" s="85" t="s">
        <v>1021</v>
      </c>
      <c r="I12" s="161">
        <v>5</v>
      </c>
      <c r="J12" s="1" t="s">
        <v>1913</v>
      </c>
    </row>
    <row r="13" spans="1:10" ht="22.5">
      <c r="A13" s="90" t="s">
        <v>1914</v>
      </c>
      <c r="B13" s="152" t="s">
        <v>1286</v>
      </c>
      <c r="C13" s="169" t="s">
        <v>1287</v>
      </c>
      <c r="D13" s="172">
        <v>1676.2</v>
      </c>
      <c r="E13" s="172">
        <f>+D13*0.07</f>
        <v>117.33400000000002</v>
      </c>
      <c r="F13" s="172">
        <f t="shared" si="1"/>
        <v>1793.5340000000001</v>
      </c>
      <c r="G13" s="100" t="s">
        <v>1915</v>
      </c>
      <c r="H13" s="85" t="s">
        <v>1021</v>
      </c>
      <c r="I13" s="161">
        <v>1</v>
      </c>
      <c r="J13" s="1">
        <v>45118</v>
      </c>
    </row>
    <row r="14" spans="1:10" ht="22.5">
      <c r="A14" s="90" t="s">
        <v>1916</v>
      </c>
      <c r="B14" s="147" t="s">
        <v>1415</v>
      </c>
      <c r="C14" s="150" t="s">
        <v>1416</v>
      </c>
      <c r="D14" s="172">
        <v>2033.24</v>
      </c>
      <c r="E14" s="172">
        <f>+D14*0.07</f>
        <v>142.32680000000002</v>
      </c>
      <c r="F14" s="172">
        <f t="shared" si="1"/>
        <v>2175.5668000000001</v>
      </c>
      <c r="G14" s="100" t="s">
        <v>1917</v>
      </c>
      <c r="H14" s="85" t="s">
        <v>1021</v>
      </c>
      <c r="I14" s="161">
        <v>1</v>
      </c>
      <c r="J14" s="1">
        <v>45118</v>
      </c>
    </row>
    <row r="15" spans="1:10" ht="22.5">
      <c r="A15" s="90" t="s">
        <v>1918</v>
      </c>
      <c r="B15" s="147" t="s">
        <v>1320</v>
      </c>
      <c r="C15" s="150" t="s">
        <v>1321</v>
      </c>
      <c r="D15" s="172">
        <v>3611</v>
      </c>
      <c r="E15" s="172">
        <f>+D15*0.07</f>
        <v>252.77</v>
      </c>
      <c r="F15" s="172">
        <f t="shared" si="1"/>
        <v>3863.77</v>
      </c>
      <c r="G15" s="100" t="s">
        <v>1919</v>
      </c>
      <c r="H15" s="85" t="s">
        <v>1021</v>
      </c>
      <c r="I15" s="161">
        <v>1</v>
      </c>
      <c r="J15" s="1">
        <v>45119</v>
      </c>
    </row>
    <row r="16" spans="1:10" ht="22.5">
      <c r="A16" s="90" t="s">
        <v>1920</v>
      </c>
      <c r="B16" s="152" t="s">
        <v>1921</v>
      </c>
      <c r="C16" s="169" t="s">
        <v>1922</v>
      </c>
      <c r="D16" s="172">
        <v>14990</v>
      </c>
      <c r="E16" s="172">
        <f>+D16*0.07</f>
        <v>1049.3000000000002</v>
      </c>
      <c r="F16" s="172">
        <f t="shared" si="1"/>
        <v>16039.3</v>
      </c>
      <c r="G16" s="100" t="s">
        <v>1923</v>
      </c>
      <c r="H16" s="85" t="s">
        <v>1021</v>
      </c>
      <c r="I16" s="161">
        <v>3</v>
      </c>
      <c r="J16" s="1">
        <v>45124</v>
      </c>
    </row>
    <row r="17" spans="1:10" ht="22.5">
      <c r="A17" s="90" t="s">
        <v>1924</v>
      </c>
      <c r="B17" s="147" t="s">
        <v>1415</v>
      </c>
      <c r="C17" s="150" t="s">
        <v>1416</v>
      </c>
      <c r="D17" s="172">
        <v>1170.21</v>
      </c>
      <c r="E17" s="172">
        <f>+D17*0.07</f>
        <v>81.914700000000011</v>
      </c>
      <c r="F17" s="172">
        <f t="shared" si="1"/>
        <v>1252.1247000000001</v>
      </c>
      <c r="G17" s="100" t="s">
        <v>1925</v>
      </c>
      <c r="H17" s="85" t="s">
        <v>1021</v>
      </c>
      <c r="I17" s="161">
        <v>1</v>
      </c>
      <c r="J17" s="1">
        <v>45124</v>
      </c>
    </row>
    <row r="18" spans="1:10" ht="33.75">
      <c r="A18" s="90" t="s">
        <v>1926</v>
      </c>
      <c r="B18" s="152" t="s">
        <v>362</v>
      </c>
      <c r="C18" s="169" t="s">
        <v>756</v>
      </c>
      <c r="D18" s="172">
        <v>1755</v>
      </c>
      <c r="E18" s="172">
        <v>-122.85</v>
      </c>
      <c r="F18" s="172">
        <v>1614</v>
      </c>
      <c r="G18" s="100" t="s">
        <v>1927</v>
      </c>
      <c r="H18" s="85" t="s">
        <v>1021</v>
      </c>
      <c r="I18" s="161">
        <v>1</v>
      </c>
      <c r="J18" s="1">
        <v>45126</v>
      </c>
    </row>
    <row r="19" spans="1:10" ht="22.5">
      <c r="A19" s="90" t="s">
        <v>1928</v>
      </c>
      <c r="B19" s="147" t="s">
        <v>1415</v>
      </c>
      <c r="C19" s="150" t="s">
        <v>1416</v>
      </c>
      <c r="D19" s="172">
        <v>1418.05</v>
      </c>
      <c r="E19" s="172">
        <f>+D19*0.07</f>
        <v>99.263500000000008</v>
      </c>
      <c r="F19" s="172">
        <f>+D19+E19</f>
        <v>1517.3135</v>
      </c>
      <c r="G19" s="100" t="s">
        <v>1929</v>
      </c>
      <c r="H19" s="85" t="s">
        <v>1021</v>
      </c>
      <c r="I19" s="161">
        <v>1</v>
      </c>
      <c r="J19" s="1">
        <v>45124</v>
      </c>
    </row>
    <row r="20" spans="1:10" ht="22.5">
      <c r="A20" s="90" t="s">
        <v>1930</v>
      </c>
      <c r="B20" s="147" t="s">
        <v>1415</v>
      </c>
      <c r="C20" s="150" t="s">
        <v>1416</v>
      </c>
      <c r="D20" s="172">
        <v>3088.94</v>
      </c>
      <c r="E20" s="172">
        <f t="shared" ref="E20:E32" si="3">+D20*0.07</f>
        <v>216.22580000000002</v>
      </c>
      <c r="F20" s="172">
        <f t="shared" ref="F20:F41" si="4">+D20+E20</f>
        <v>3305.1658000000002</v>
      </c>
      <c r="G20" s="100" t="s">
        <v>1931</v>
      </c>
      <c r="H20" s="85" t="s">
        <v>1021</v>
      </c>
      <c r="I20" s="161">
        <v>2</v>
      </c>
      <c r="J20" s="1">
        <v>45125</v>
      </c>
    </row>
    <row r="21" spans="1:10" ht="22.5">
      <c r="A21" s="90" t="s">
        <v>1932</v>
      </c>
      <c r="B21" s="152" t="s">
        <v>282</v>
      </c>
      <c r="C21" s="169" t="s">
        <v>811</v>
      </c>
      <c r="D21" s="172">
        <v>2620</v>
      </c>
      <c r="E21" s="172">
        <f t="shared" si="3"/>
        <v>183.4</v>
      </c>
      <c r="F21" s="172">
        <f t="shared" si="4"/>
        <v>2803.4</v>
      </c>
      <c r="G21" s="100" t="s">
        <v>1933</v>
      </c>
      <c r="H21" s="85" t="s">
        <v>1021</v>
      </c>
      <c r="I21" s="161">
        <v>1</v>
      </c>
      <c r="J21" s="1">
        <v>45127</v>
      </c>
    </row>
    <row r="22" spans="1:10" ht="22.5">
      <c r="A22" s="1" t="s">
        <v>1934</v>
      </c>
      <c r="B22" s="147" t="s">
        <v>61</v>
      </c>
      <c r="C22" s="150" t="s">
        <v>62</v>
      </c>
      <c r="D22" s="172">
        <v>1354.5</v>
      </c>
      <c r="E22" s="172">
        <f t="shared" si="3"/>
        <v>94.815000000000012</v>
      </c>
      <c r="F22" s="172">
        <f>+D22+E22</f>
        <v>1449.3150000000001</v>
      </c>
      <c r="G22" s="100" t="s">
        <v>1935</v>
      </c>
      <c r="H22" s="85" t="s">
        <v>1021</v>
      </c>
      <c r="I22" s="161">
        <v>2</v>
      </c>
      <c r="J22" s="1">
        <v>45127</v>
      </c>
    </row>
    <row r="23" spans="1:10" ht="22.5">
      <c r="A23" s="90" t="s">
        <v>1936</v>
      </c>
      <c r="B23" s="152" t="s">
        <v>1286</v>
      </c>
      <c r="C23" s="169" t="s">
        <v>1287</v>
      </c>
      <c r="D23" s="172">
        <v>1717.89</v>
      </c>
      <c r="E23" s="172">
        <f t="shared" si="3"/>
        <v>120.25230000000002</v>
      </c>
      <c r="F23" s="172">
        <f t="shared" si="4"/>
        <v>1838.1423000000002</v>
      </c>
      <c r="G23" s="100" t="s">
        <v>1937</v>
      </c>
      <c r="H23" s="85" t="s">
        <v>1021</v>
      </c>
      <c r="I23" s="161">
        <v>1</v>
      </c>
      <c r="J23" s="1">
        <v>45131</v>
      </c>
    </row>
    <row r="24" spans="1:10" ht="22.5">
      <c r="A24" s="90" t="s">
        <v>1938</v>
      </c>
      <c r="B24" s="147" t="s">
        <v>1320</v>
      </c>
      <c r="C24" s="150" t="s">
        <v>1321</v>
      </c>
      <c r="D24" s="172">
        <v>2779.15</v>
      </c>
      <c r="E24" s="172">
        <f t="shared" si="3"/>
        <v>194.54050000000004</v>
      </c>
      <c r="F24" s="172">
        <f t="shared" si="4"/>
        <v>2973.6905000000002</v>
      </c>
      <c r="G24" s="100" t="s">
        <v>1939</v>
      </c>
      <c r="H24" s="85" t="s">
        <v>1021</v>
      </c>
      <c r="I24" s="161">
        <v>1</v>
      </c>
      <c r="J24" s="1">
        <v>45131</v>
      </c>
    </row>
    <row r="25" spans="1:10" ht="33.75">
      <c r="A25" s="90" t="s">
        <v>1940</v>
      </c>
      <c r="B25" s="152" t="s">
        <v>493</v>
      </c>
      <c r="C25" s="169" t="s">
        <v>494</v>
      </c>
      <c r="D25" s="172">
        <v>6392.5</v>
      </c>
      <c r="E25" s="172">
        <f t="shared" si="3"/>
        <v>447.47500000000002</v>
      </c>
      <c r="F25" s="172">
        <f t="shared" si="4"/>
        <v>6839.9750000000004</v>
      </c>
      <c r="G25" s="100" t="s">
        <v>1941</v>
      </c>
      <c r="H25" s="85" t="s">
        <v>1021</v>
      </c>
      <c r="I25" s="161">
        <v>12</v>
      </c>
      <c r="J25" s="1">
        <v>45131</v>
      </c>
    </row>
    <row r="26" spans="1:10" ht="22.5">
      <c r="A26" s="90" t="s">
        <v>1942</v>
      </c>
      <c r="B26" s="152" t="s">
        <v>41</v>
      </c>
      <c r="C26" s="169" t="s">
        <v>42</v>
      </c>
      <c r="D26" s="172">
        <v>9102.58</v>
      </c>
      <c r="E26" s="172">
        <f t="shared" si="3"/>
        <v>637.18060000000003</v>
      </c>
      <c r="F26" s="172">
        <f t="shared" si="4"/>
        <v>9739.7605999999996</v>
      </c>
      <c r="G26" s="107" t="s">
        <v>1943</v>
      </c>
      <c r="H26" s="85" t="s">
        <v>1212</v>
      </c>
      <c r="I26" s="161">
        <v>1</v>
      </c>
      <c r="J26" s="1">
        <v>45131</v>
      </c>
    </row>
    <row r="27" spans="1:10" ht="33.75">
      <c r="A27" s="1" t="s">
        <v>1944</v>
      </c>
      <c r="B27" s="147" t="s">
        <v>1945</v>
      </c>
      <c r="C27" s="150" t="s">
        <v>1946</v>
      </c>
      <c r="D27" s="172">
        <v>14640.87</v>
      </c>
      <c r="E27" s="172">
        <f t="shared" si="3"/>
        <v>1024.8609000000001</v>
      </c>
      <c r="F27" s="172">
        <f t="shared" si="4"/>
        <v>15665.7309</v>
      </c>
      <c r="G27" s="107" t="s">
        <v>1947</v>
      </c>
      <c r="H27" s="85" t="s">
        <v>1021</v>
      </c>
      <c r="I27" s="161">
        <v>7</v>
      </c>
      <c r="J27" s="1">
        <v>45134</v>
      </c>
    </row>
    <row r="28" spans="1:10" ht="33.75">
      <c r="A28" s="90" t="s">
        <v>1948</v>
      </c>
      <c r="B28" s="147" t="s">
        <v>1320</v>
      </c>
      <c r="C28" s="150" t="s">
        <v>1321</v>
      </c>
      <c r="D28" s="172">
        <v>1700.6</v>
      </c>
      <c r="E28" s="172">
        <f t="shared" si="3"/>
        <v>119.042</v>
      </c>
      <c r="F28" s="172">
        <f t="shared" si="4"/>
        <v>1819.6419999999998</v>
      </c>
      <c r="G28" s="107" t="s">
        <v>1949</v>
      </c>
      <c r="H28" s="85" t="s">
        <v>1021</v>
      </c>
      <c r="I28" s="161">
        <v>1</v>
      </c>
      <c r="J28" s="1">
        <v>45135</v>
      </c>
    </row>
    <row r="29" spans="1:10" ht="33.75">
      <c r="A29" s="90" t="s">
        <v>1950</v>
      </c>
      <c r="B29" s="152" t="s">
        <v>901</v>
      </c>
      <c r="C29" s="169" t="s">
        <v>902</v>
      </c>
      <c r="D29" s="172">
        <v>3700</v>
      </c>
      <c r="E29" s="172">
        <f t="shared" si="3"/>
        <v>259</v>
      </c>
      <c r="F29" s="172">
        <f t="shared" si="4"/>
        <v>3959</v>
      </c>
      <c r="G29" s="107" t="s">
        <v>1951</v>
      </c>
      <c r="H29" s="85" t="s">
        <v>1021</v>
      </c>
      <c r="I29" s="161">
        <v>4</v>
      </c>
      <c r="J29" s="1">
        <v>45139</v>
      </c>
    </row>
    <row r="30" spans="1:10" ht="22.5">
      <c r="A30" s="90" t="s">
        <v>1952</v>
      </c>
      <c r="B30" s="152" t="s">
        <v>1953</v>
      </c>
      <c r="C30" s="169" t="s">
        <v>1954</v>
      </c>
      <c r="D30" s="172">
        <v>6074.77</v>
      </c>
      <c r="E30" s="172">
        <f t="shared" si="3"/>
        <v>425.23390000000006</v>
      </c>
      <c r="F30" s="172">
        <f t="shared" si="4"/>
        <v>6500.0039000000006</v>
      </c>
      <c r="G30" s="107" t="s">
        <v>1955</v>
      </c>
      <c r="H30" s="85" t="s">
        <v>1021</v>
      </c>
      <c r="I30" s="161">
        <v>4</v>
      </c>
      <c r="J30" s="1">
        <v>45139</v>
      </c>
    </row>
    <row r="31" spans="1:10" ht="22.5">
      <c r="A31" s="90" t="s">
        <v>1956</v>
      </c>
      <c r="B31" s="152" t="s">
        <v>501</v>
      </c>
      <c r="C31" s="169" t="s">
        <v>898</v>
      </c>
      <c r="D31" s="172">
        <v>5393.57</v>
      </c>
      <c r="E31" s="172">
        <f t="shared" si="3"/>
        <v>377.54990000000004</v>
      </c>
      <c r="F31" s="172">
        <f t="shared" si="4"/>
        <v>5771.1198999999997</v>
      </c>
      <c r="G31" s="107" t="s">
        <v>1957</v>
      </c>
      <c r="H31" s="85" t="s">
        <v>1021</v>
      </c>
      <c r="I31" s="161">
        <v>4</v>
      </c>
      <c r="J31" s="1">
        <v>45139</v>
      </c>
    </row>
    <row r="32" spans="1:10" ht="22.5">
      <c r="A32" s="90" t="s">
        <v>1958</v>
      </c>
      <c r="B32" s="152" t="s">
        <v>501</v>
      </c>
      <c r="C32" s="169" t="s">
        <v>898</v>
      </c>
      <c r="D32" s="172">
        <v>3146.14</v>
      </c>
      <c r="E32" s="172">
        <f t="shared" si="3"/>
        <v>220.22980000000001</v>
      </c>
      <c r="F32" s="172">
        <f t="shared" si="4"/>
        <v>3366.3697999999999</v>
      </c>
      <c r="G32" s="107" t="s">
        <v>1959</v>
      </c>
      <c r="H32" s="85" t="s">
        <v>1021</v>
      </c>
      <c r="I32" s="161">
        <v>4</v>
      </c>
      <c r="J32" s="1">
        <v>45139</v>
      </c>
    </row>
    <row r="33" spans="1:10" ht="33.75">
      <c r="A33" s="90" t="s">
        <v>1960</v>
      </c>
      <c r="B33" s="152" t="s">
        <v>1838</v>
      </c>
      <c r="C33" s="169" t="s">
        <v>1839</v>
      </c>
      <c r="D33" s="172">
        <v>6420</v>
      </c>
      <c r="E33" s="172">
        <f>+D33*0</f>
        <v>0</v>
      </c>
      <c r="F33" s="172">
        <f t="shared" si="4"/>
        <v>6420</v>
      </c>
      <c r="G33" s="107" t="s">
        <v>1961</v>
      </c>
      <c r="H33" s="85" t="s">
        <v>1021</v>
      </c>
      <c r="I33" s="161">
        <v>2</v>
      </c>
      <c r="J33" s="1">
        <v>45138</v>
      </c>
    </row>
    <row r="34" spans="1:10" ht="22.5">
      <c r="A34" s="90" t="s">
        <v>1962</v>
      </c>
      <c r="B34" s="152" t="s">
        <v>1389</v>
      </c>
      <c r="C34" s="169" t="s">
        <v>1390</v>
      </c>
      <c r="D34" s="172">
        <v>13955.97</v>
      </c>
      <c r="E34" s="172">
        <f>+D34*0.07</f>
        <v>976.91790000000003</v>
      </c>
      <c r="F34" s="172">
        <f t="shared" si="4"/>
        <v>14932.8879</v>
      </c>
      <c r="G34" s="107" t="s">
        <v>1963</v>
      </c>
      <c r="H34" s="85" t="s">
        <v>1021</v>
      </c>
      <c r="I34" s="161">
        <v>1</v>
      </c>
      <c r="J34" s="1">
        <v>45139</v>
      </c>
    </row>
    <row r="35" spans="1:10" ht="22.5">
      <c r="A35" s="1" t="s">
        <v>1964</v>
      </c>
      <c r="B35" s="147" t="s">
        <v>1320</v>
      </c>
      <c r="C35" s="150" t="s">
        <v>1321</v>
      </c>
      <c r="D35" s="172">
        <v>2309.81</v>
      </c>
      <c r="E35" s="172">
        <f>+D35*0.07</f>
        <v>161.6867</v>
      </c>
      <c r="F35" s="172">
        <f t="shared" si="4"/>
        <v>2471.4967000000001</v>
      </c>
      <c r="G35" s="107" t="s">
        <v>1965</v>
      </c>
      <c r="H35" s="85" t="s">
        <v>1021</v>
      </c>
      <c r="I35" s="161">
        <v>1</v>
      </c>
      <c r="J35" s="1">
        <v>45140</v>
      </c>
    </row>
    <row r="36" spans="1:10" ht="22.5">
      <c r="A36" s="90" t="s">
        <v>1966</v>
      </c>
      <c r="B36" s="152" t="s">
        <v>1328</v>
      </c>
      <c r="C36" s="169" t="s">
        <v>1329</v>
      </c>
      <c r="D36" s="172">
        <v>1848.29</v>
      </c>
      <c r="E36" s="172">
        <f>+D36*0.07</f>
        <v>129.38030000000001</v>
      </c>
      <c r="F36" s="172">
        <f t="shared" si="4"/>
        <v>1977.6703</v>
      </c>
      <c r="G36" s="107" t="s">
        <v>1967</v>
      </c>
      <c r="H36" s="85" t="s">
        <v>1021</v>
      </c>
      <c r="I36" s="161">
        <v>1</v>
      </c>
      <c r="J36" s="1">
        <v>45140</v>
      </c>
    </row>
    <row r="37" spans="1:10" ht="22.5">
      <c r="A37" s="90" t="s">
        <v>1968</v>
      </c>
      <c r="B37" s="147" t="s">
        <v>1320</v>
      </c>
      <c r="C37" s="150" t="s">
        <v>1321</v>
      </c>
      <c r="D37" s="172">
        <v>3050.8</v>
      </c>
      <c r="E37" s="172">
        <f>+D37*0.07</f>
        <v>213.55600000000004</v>
      </c>
      <c r="F37" s="172">
        <f t="shared" si="4"/>
        <v>3264.3560000000002</v>
      </c>
      <c r="G37" s="107" t="s">
        <v>1969</v>
      </c>
      <c r="H37" s="85" t="s">
        <v>1021</v>
      </c>
      <c r="I37" s="161">
        <v>2</v>
      </c>
      <c r="J37" s="1">
        <v>45140</v>
      </c>
    </row>
    <row r="38" spans="1:10" ht="33.75">
      <c r="A38" s="90" t="s">
        <v>1970</v>
      </c>
      <c r="B38" s="152" t="s">
        <v>306</v>
      </c>
      <c r="C38" s="169" t="s">
        <v>457</v>
      </c>
      <c r="D38" s="172">
        <v>4672.8999999999996</v>
      </c>
      <c r="E38" s="172">
        <f>+D38*0.07</f>
        <v>327.10300000000001</v>
      </c>
      <c r="F38" s="172">
        <f t="shared" si="4"/>
        <v>5000.0029999999997</v>
      </c>
      <c r="G38" s="107" t="s">
        <v>1971</v>
      </c>
      <c r="H38" s="85" t="s">
        <v>1021</v>
      </c>
      <c r="I38" s="161">
        <v>1</v>
      </c>
      <c r="J38" s="1">
        <v>45145</v>
      </c>
    </row>
    <row r="39" spans="1:10" ht="33.75">
      <c r="A39" s="90" t="s">
        <v>1972</v>
      </c>
      <c r="B39" s="152" t="s">
        <v>1973</v>
      </c>
      <c r="C39" s="169" t="s">
        <v>1974</v>
      </c>
      <c r="D39" s="172">
        <v>5760</v>
      </c>
      <c r="E39" s="172">
        <f>+D39*0</f>
        <v>0</v>
      </c>
      <c r="F39" s="172">
        <f t="shared" si="4"/>
        <v>5760</v>
      </c>
      <c r="G39" s="107" t="s">
        <v>1975</v>
      </c>
      <c r="H39" s="85" t="s">
        <v>1021</v>
      </c>
      <c r="I39" s="161">
        <v>12</v>
      </c>
      <c r="J39" s="1">
        <v>45147</v>
      </c>
    </row>
    <row r="40" spans="1:10" ht="22.5">
      <c r="A40" s="90" t="s">
        <v>1976</v>
      </c>
      <c r="B40" s="152" t="s">
        <v>1389</v>
      </c>
      <c r="C40" s="169" t="s">
        <v>1390</v>
      </c>
      <c r="D40" s="172">
        <v>3306.48</v>
      </c>
      <c r="E40" s="172">
        <f>+D40*0.07</f>
        <v>231.45360000000002</v>
      </c>
      <c r="F40" s="172">
        <f t="shared" si="4"/>
        <v>3537.9335999999998</v>
      </c>
      <c r="G40" s="107" t="s">
        <v>1977</v>
      </c>
      <c r="H40" s="85" t="s">
        <v>1021</v>
      </c>
      <c r="I40" s="161">
        <v>1</v>
      </c>
      <c r="J40" s="1">
        <v>45147</v>
      </c>
    </row>
    <row r="41" spans="1:10" ht="33.75">
      <c r="A41" s="90" t="s">
        <v>1978</v>
      </c>
      <c r="B41" s="152" t="s">
        <v>1389</v>
      </c>
      <c r="C41" s="169" t="s">
        <v>1390</v>
      </c>
      <c r="D41" s="172">
        <v>12557.86</v>
      </c>
      <c r="E41" s="172">
        <v>873.07</v>
      </c>
      <c r="F41" s="172">
        <f t="shared" si="4"/>
        <v>13430.93</v>
      </c>
      <c r="G41" s="107" t="s">
        <v>1979</v>
      </c>
      <c r="H41" s="85" t="s">
        <v>1021</v>
      </c>
      <c r="I41" s="161">
        <v>1</v>
      </c>
      <c r="J41" s="1">
        <v>45147</v>
      </c>
    </row>
    <row r="42" spans="1:10" ht="22.5">
      <c r="A42" s="90" t="s">
        <v>1980</v>
      </c>
      <c r="B42" s="152" t="s">
        <v>1076</v>
      </c>
      <c r="C42" s="169" t="s">
        <v>1114</v>
      </c>
      <c r="D42" s="172">
        <v>1304.26</v>
      </c>
      <c r="E42" s="172">
        <f>+D42*0.07</f>
        <v>91.298200000000008</v>
      </c>
      <c r="F42" s="172">
        <f>+D42+E42</f>
        <v>1395.5581999999999</v>
      </c>
      <c r="G42" s="107" t="s">
        <v>1981</v>
      </c>
      <c r="H42" s="85" t="s">
        <v>1021</v>
      </c>
      <c r="I42" s="161">
        <v>1</v>
      </c>
      <c r="J42" s="1">
        <v>45148</v>
      </c>
    </row>
    <row r="43" spans="1:10" ht="33.75">
      <c r="A43" s="90" t="s">
        <v>1982</v>
      </c>
      <c r="B43" s="152" t="s">
        <v>1983</v>
      </c>
      <c r="C43" s="169" t="s">
        <v>1984</v>
      </c>
      <c r="D43" s="172">
        <v>6408.54</v>
      </c>
      <c r="E43" s="172">
        <f>+D43*0.07</f>
        <v>448.59780000000006</v>
      </c>
      <c r="F43" s="172">
        <f>+D43+E43</f>
        <v>6857.1378000000004</v>
      </c>
      <c r="G43" s="107" t="s">
        <v>1985</v>
      </c>
      <c r="H43" s="85" t="s">
        <v>1021</v>
      </c>
      <c r="I43" s="161">
        <v>2</v>
      </c>
      <c r="J43" s="1">
        <v>45147</v>
      </c>
    </row>
    <row r="44" spans="1:10" ht="22.5">
      <c r="A44" s="90" t="s">
        <v>1986</v>
      </c>
      <c r="B44" s="152" t="s">
        <v>1415</v>
      </c>
      <c r="C44" s="169" t="s">
        <v>1416</v>
      </c>
      <c r="D44" s="172">
        <v>2763.68</v>
      </c>
      <c r="E44" s="172">
        <f t="shared" ref="E44:E50" si="5">+D44*0.07</f>
        <v>193.45760000000001</v>
      </c>
      <c r="F44" s="172">
        <f t="shared" ref="F44:F53" si="6">+D44+E44</f>
        <v>2957.1376</v>
      </c>
      <c r="G44" s="107" t="s">
        <v>1987</v>
      </c>
      <c r="H44" s="85" t="s">
        <v>1021</v>
      </c>
      <c r="I44" s="161">
        <v>1</v>
      </c>
      <c r="J44" s="1">
        <v>45149</v>
      </c>
    </row>
    <row r="45" spans="1:10" ht="22.5">
      <c r="A45" s="90" t="s">
        <v>1988</v>
      </c>
      <c r="B45" s="152" t="s">
        <v>1320</v>
      </c>
      <c r="C45" s="169" t="s">
        <v>1321</v>
      </c>
      <c r="D45" s="172">
        <v>3075.07</v>
      </c>
      <c r="E45" s="172">
        <f t="shared" si="5"/>
        <v>215.25490000000002</v>
      </c>
      <c r="F45" s="172">
        <f t="shared" si="6"/>
        <v>3290.3249000000001</v>
      </c>
      <c r="G45" s="107" t="s">
        <v>1989</v>
      </c>
      <c r="H45" s="85" t="s">
        <v>1021</v>
      </c>
      <c r="I45" s="161">
        <v>1</v>
      </c>
      <c r="J45" s="1">
        <v>45149</v>
      </c>
    </row>
    <row r="46" spans="1:10" ht="22.5">
      <c r="A46" s="90" t="s">
        <v>1990</v>
      </c>
      <c r="B46" s="152" t="s">
        <v>91</v>
      </c>
      <c r="C46" s="169" t="s">
        <v>92</v>
      </c>
      <c r="D46" s="172">
        <v>2965</v>
      </c>
      <c r="E46" s="172">
        <f t="shared" si="5"/>
        <v>207.55</v>
      </c>
      <c r="F46" s="172">
        <f t="shared" si="6"/>
        <v>3172.55</v>
      </c>
      <c r="G46" s="107" t="s">
        <v>1991</v>
      </c>
      <c r="H46" s="85" t="s">
        <v>1021</v>
      </c>
      <c r="I46" s="161">
        <v>2</v>
      </c>
      <c r="J46" s="1">
        <v>45149</v>
      </c>
    </row>
    <row r="47" spans="1:10" ht="33.75">
      <c r="A47" s="90" t="s">
        <v>1992</v>
      </c>
      <c r="B47" s="152" t="s">
        <v>1282</v>
      </c>
      <c r="C47" s="169" t="s">
        <v>1283</v>
      </c>
      <c r="D47" s="172">
        <v>3168.8</v>
      </c>
      <c r="E47" s="172">
        <f t="shared" si="5"/>
        <v>221.81600000000003</v>
      </c>
      <c r="F47" s="172">
        <f t="shared" si="6"/>
        <v>3390.616</v>
      </c>
      <c r="G47" s="107" t="s">
        <v>1993</v>
      </c>
      <c r="H47" s="85" t="s">
        <v>1021</v>
      </c>
      <c r="I47" s="161">
        <v>1</v>
      </c>
      <c r="J47" s="1">
        <v>45156</v>
      </c>
    </row>
    <row r="48" spans="1:10" ht="22.5">
      <c r="A48" s="90" t="s">
        <v>1994</v>
      </c>
      <c r="B48" s="152" t="s">
        <v>1320</v>
      </c>
      <c r="C48" s="169" t="s">
        <v>1321</v>
      </c>
      <c r="D48" s="172">
        <v>3050.8</v>
      </c>
      <c r="E48" s="172">
        <f t="shared" si="5"/>
        <v>213.55600000000004</v>
      </c>
      <c r="F48" s="172">
        <f t="shared" si="6"/>
        <v>3264.3560000000002</v>
      </c>
      <c r="G48" s="107" t="s">
        <v>1995</v>
      </c>
      <c r="H48" s="85" t="s">
        <v>1021</v>
      </c>
      <c r="I48" s="161">
        <v>1</v>
      </c>
      <c r="J48" s="1">
        <v>45156</v>
      </c>
    </row>
    <row r="49" spans="1:10" ht="33.75">
      <c r="A49" s="90" t="s">
        <v>1996</v>
      </c>
      <c r="B49" s="152" t="s">
        <v>1328</v>
      </c>
      <c r="C49" s="169" t="s">
        <v>1329</v>
      </c>
      <c r="D49" s="172">
        <v>3280.24</v>
      </c>
      <c r="E49" s="172">
        <f>+D49*0.07</f>
        <v>229.61680000000001</v>
      </c>
      <c r="F49" s="172">
        <f t="shared" si="6"/>
        <v>3509.8567999999996</v>
      </c>
      <c r="G49" s="107" t="s">
        <v>1997</v>
      </c>
      <c r="H49" s="85" t="s">
        <v>1021</v>
      </c>
      <c r="I49" s="161">
        <v>1</v>
      </c>
      <c r="J49" s="1">
        <v>45156</v>
      </c>
    </row>
    <row r="50" spans="1:10" ht="22.5">
      <c r="A50" s="90" t="s">
        <v>1998</v>
      </c>
      <c r="B50" s="152" t="s">
        <v>1999</v>
      </c>
      <c r="C50" s="169" t="s">
        <v>2000</v>
      </c>
      <c r="D50" s="172">
        <v>14650</v>
      </c>
      <c r="E50" s="172">
        <f t="shared" si="5"/>
        <v>1025.5</v>
      </c>
      <c r="F50" s="172">
        <f t="shared" si="6"/>
        <v>15675.5</v>
      </c>
      <c r="G50" s="107" t="s">
        <v>2001</v>
      </c>
      <c r="H50" s="85" t="s">
        <v>1021</v>
      </c>
      <c r="I50" s="161">
        <v>2</v>
      </c>
      <c r="J50" s="1">
        <v>45163</v>
      </c>
    </row>
    <row r="51" spans="1:10" ht="22.5">
      <c r="A51" s="90" t="s">
        <v>2002</v>
      </c>
      <c r="B51" s="152" t="s">
        <v>1389</v>
      </c>
      <c r="C51" s="169" t="s">
        <v>1390</v>
      </c>
      <c r="D51" s="172">
        <v>2714.05</v>
      </c>
      <c r="E51" s="172">
        <v>174.72</v>
      </c>
      <c r="F51" s="172">
        <f t="shared" si="6"/>
        <v>2888.77</v>
      </c>
      <c r="G51" s="107" t="s">
        <v>2003</v>
      </c>
      <c r="H51" s="85" t="s">
        <v>1021</v>
      </c>
      <c r="I51" s="161">
        <v>1</v>
      </c>
      <c r="J51" s="1">
        <v>45163</v>
      </c>
    </row>
    <row r="52" spans="1:10" ht="22.5">
      <c r="A52" s="90" t="s">
        <v>2004</v>
      </c>
      <c r="B52" s="152" t="s">
        <v>2005</v>
      </c>
      <c r="C52" s="169" t="s">
        <v>1390</v>
      </c>
      <c r="D52" s="172">
        <v>5970.81</v>
      </c>
      <c r="E52" s="172">
        <v>406.83</v>
      </c>
      <c r="F52" s="172">
        <f t="shared" si="6"/>
        <v>6377.64</v>
      </c>
      <c r="G52" s="107" t="s">
        <v>2006</v>
      </c>
      <c r="H52" s="85" t="s">
        <v>1021</v>
      </c>
      <c r="I52" s="161">
        <v>1</v>
      </c>
      <c r="J52" s="1">
        <v>45163</v>
      </c>
    </row>
    <row r="53" spans="1:10" ht="22.5">
      <c r="A53" s="90" t="s">
        <v>2007</v>
      </c>
      <c r="B53" s="152" t="s">
        <v>2008</v>
      </c>
      <c r="C53" s="169" t="s">
        <v>1390</v>
      </c>
      <c r="D53" s="172">
        <v>9377.1200000000008</v>
      </c>
      <c r="E53" s="172">
        <v>647.07000000000005</v>
      </c>
      <c r="F53" s="172">
        <f t="shared" si="6"/>
        <v>10024.19</v>
      </c>
      <c r="G53" s="107" t="s">
        <v>2009</v>
      </c>
      <c r="H53" s="85" t="s">
        <v>1021</v>
      </c>
      <c r="I53" s="161">
        <v>1</v>
      </c>
      <c r="J53" s="1">
        <v>45163</v>
      </c>
    </row>
    <row r="54" spans="1:10" ht="33.75">
      <c r="A54" s="90" t="s">
        <v>2010</v>
      </c>
      <c r="B54" s="152" t="s">
        <v>936</v>
      </c>
      <c r="C54" s="169" t="s">
        <v>937</v>
      </c>
      <c r="D54" s="172">
        <v>14700</v>
      </c>
      <c r="E54" s="172">
        <f>+D54*0</f>
        <v>0</v>
      </c>
      <c r="F54" s="172">
        <f>+D54+E54</f>
        <v>14700</v>
      </c>
      <c r="G54" s="107" t="s">
        <v>2011</v>
      </c>
      <c r="H54" s="85" t="s">
        <v>1021</v>
      </c>
      <c r="I54" s="161">
        <v>12</v>
      </c>
      <c r="J54" s="1">
        <v>45167</v>
      </c>
    </row>
    <row r="55" spans="1:10" ht="22.5">
      <c r="A55" s="90" t="s">
        <v>2012</v>
      </c>
      <c r="B55" s="152" t="s">
        <v>936</v>
      </c>
      <c r="C55" s="169" t="s">
        <v>937</v>
      </c>
      <c r="D55" s="172">
        <v>12350</v>
      </c>
      <c r="E55" s="172">
        <f>+D55*0</f>
        <v>0</v>
      </c>
      <c r="F55" s="172">
        <f>+D55+E55</f>
        <v>12350</v>
      </c>
      <c r="G55" s="107" t="s">
        <v>2013</v>
      </c>
      <c r="H55" s="85" t="s">
        <v>1021</v>
      </c>
      <c r="I55" s="161">
        <v>12</v>
      </c>
      <c r="J55" s="1">
        <v>45168</v>
      </c>
    </row>
    <row r="56" spans="1:10" ht="22.5">
      <c r="A56" s="90" t="s">
        <v>2014</v>
      </c>
      <c r="B56" s="152" t="s">
        <v>1282</v>
      </c>
      <c r="C56" s="169" t="s">
        <v>1283</v>
      </c>
      <c r="D56" s="172">
        <v>3227.43</v>
      </c>
      <c r="E56" s="172">
        <f>+D56*0.07</f>
        <v>225.92010000000002</v>
      </c>
      <c r="F56" s="172">
        <f>+D56+E56</f>
        <v>3453.3500999999997</v>
      </c>
      <c r="G56" s="107" t="s">
        <v>2015</v>
      </c>
      <c r="H56" s="85" t="s">
        <v>1021</v>
      </c>
      <c r="I56" s="161">
        <v>1</v>
      </c>
      <c r="J56" s="1">
        <v>45169</v>
      </c>
    </row>
    <row r="57" spans="1:10" ht="22.5">
      <c r="A57" s="90" t="s">
        <v>2016</v>
      </c>
      <c r="B57" s="152" t="s">
        <v>1389</v>
      </c>
      <c r="C57" s="169" t="s">
        <v>1390</v>
      </c>
      <c r="D57" s="172">
        <v>6652.32</v>
      </c>
      <c r="E57" s="172">
        <v>459.86</v>
      </c>
      <c r="F57" s="172">
        <f>+D57+E57</f>
        <v>7112.1799999999994</v>
      </c>
      <c r="G57" s="107" t="s">
        <v>2017</v>
      </c>
      <c r="H57" s="85" t="s">
        <v>1021</v>
      </c>
      <c r="I57" s="161">
        <v>2</v>
      </c>
      <c r="J57" s="173">
        <v>45170</v>
      </c>
    </row>
    <row r="58" spans="1:10" ht="22.5">
      <c r="A58" s="90" t="s">
        <v>2018</v>
      </c>
      <c r="B58" s="152" t="s">
        <v>123</v>
      </c>
      <c r="C58" s="169" t="s">
        <v>2019</v>
      </c>
      <c r="D58" s="172">
        <v>5203.09</v>
      </c>
      <c r="E58" s="172">
        <f t="shared" ref="E58:E59" si="7">+D58*0.07</f>
        <v>364.21630000000005</v>
      </c>
      <c r="F58" s="172">
        <f t="shared" ref="F58:F79" si="8">+D58+E58</f>
        <v>5567.3063000000002</v>
      </c>
      <c r="G58" s="107" t="s">
        <v>2020</v>
      </c>
      <c r="H58" s="85" t="s">
        <v>1021</v>
      </c>
      <c r="I58" s="161">
        <v>12</v>
      </c>
      <c r="J58" s="1">
        <v>45170</v>
      </c>
    </row>
    <row r="59" spans="1:10" ht="22.5">
      <c r="A59" s="90" t="s">
        <v>2021</v>
      </c>
      <c r="B59" s="152" t="s">
        <v>1106</v>
      </c>
      <c r="C59" s="169" t="s">
        <v>1107</v>
      </c>
      <c r="D59" s="172">
        <v>2348</v>
      </c>
      <c r="E59" s="172">
        <f t="shared" si="7"/>
        <v>164.36</v>
      </c>
      <c r="F59" s="172">
        <f t="shared" si="8"/>
        <v>2512.36</v>
      </c>
      <c r="G59" s="107" t="s">
        <v>2022</v>
      </c>
      <c r="H59" s="85" t="s">
        <v>1021</v>
      </c>
      <c r="I59" s="161">
        <v>1</v>
      </c>
      <c r="J59" s="1">
        <v>45170</v>
      </c>
    </row>
    <row r="60" spans="1:10" ht="33.75">
      <c r="A60" s="90" t="s">
        <v>2023</v>
      </c>
      <c r="B60" s="152" t="s">
        <v>1838</v>
      </c>
      <c r="C60" s="169" t="s">
        <v>1839</v>
      </c>
      <c r="D60" s="172">
        <v>3515</v>
      </c>
      <c r="E60" s="172">
        <f>+D60*0</f>
        <v>0</v>
      </c>
      <c r="F60" s="172">
        <f t="shared" si="8"/>
        <v>3515</v>
      </c>
      <c r="G60" s="107" t="s">
        <v>2024</v>
      </c>
      <c r="H60" s="85" t="s">
        <v>1021</v>
      </c>
      <c r="I60" s="161">
        <v>1</v>
      </c>
      <c r="J60" s="1">
        <v>45174</v>
      </c>
    </row>
    <row r="61" spans="1:10" ht="22.5">
      <c r="A61" s="90" t="s">
        <v>2025</v>
      </c>
      <c r="B61" s="152" t="s">
        <v>1076</v>
      </c>
      <c r="C61" s="169" t="s">
        <v>1114</v>
      </c>
      <c r="D61" s="172">
        <v>3492.72</v>
      </c>
      <c r="E61" s="172">
        <f>+D61*0.07</f>
        <v>244.49040000000002</v>
      </c>
      <c r="F61" s="172">
        <f t="shared" si="8"/>
        <v>3737.2103999999999</v>
      </c>
      <c r="G61" s="107" t="s">
        <v>2026</v>
      </c>
      <c r="H61" s="85" t="s">
        <v>1021</v>
      </c>
      <c r="I61" s="161">
        <v>1</v>
      </c>
      <c r="J61" s="1">
        <v>45180</v>
      </c>
    </row>
    <row r="62" spans="1:10" ht="33.75">
      <c r="A62" s="90" t="s">
        <v>2027</v>
      </c>
      <c r="B62" s="152" t="s">
        <v>548</v>
      </c>
      <c r="C62" s="169" t="s">
        <v>549</v>
      </c>
      <c r="D62" s="172">
        <v>2740.96</v>
      </c>
      <c r="E62" s="172">
        <f>+D62*0.07</f>
        <v>191.86720000000003</v>
      </c>
      <c r="F62" s="172">
        <f t="shared" si="8"/>
        <v>2932.8272000000002</v>
      </c>
      <c r="G62" s="107" t="s">
        <v>2028</v>
      </c>
      <c r="H62" s="85" t="s">
        <v>1021</v>
      </c>
      <c r="I62" s="161">
        <v>1</v>
      </c>
      <c r="J62" s="1">
        <v>45196</v>
      </c>
    </row>
    <row r="63" spans="1:10" ht="33.75">
      <c r="A63" s="90" t="s">
        <v>2029</v>
      </c>
      <c r="B63" s="152" t="s">
        <v>1328</v>
      </c>
      <c r="C63" s="169" t="s">
        <v>1329</v>
      </c>
      <c r="D63" s="172">
        <v>5363.95</v>
      </c>
      <c r="E63" s="172">
        <f>+D63*0.07</f>
        <v>375.47650000000004</v>
      </c>
      <c r="F63" s="172">
        <f t="shared" si="8"/>
        <v>5739.4264999999996</v>
      </c>
      <c r="G63" s="107" t="s">
        <v>2030</v>
      </c>
      <c r="H63" s="85" t="s">
        <v>1021</v>
      </c>
      <c r="I63" s="161">
        <v>1</v>
      </c>
      <c r="J63" s="1">
        <v>45180</v>
      </c>
    </row>
    <row r="64" spans="1:10" ht="22.5">
      <c r="A64" s="90" t="s">
        <v>2031</v>
      </c>
      <c r="B64" s="152" t="s">
        <v>1389</v>
      </c>
      <c r="C64" s="169" t="s">
        <v>1615</v>
      </c>
      <c r="D64" s="172">
        <v>9675.56</v>
      </c>
      <c r="E64" s="172">
        <v>667.96</v>
      </c>
      <c r="F64" s="172">
        <f t="shared" si="8"/>
        <v>10343.52</v>
      </c>
      <c r="G64" s="107" t="s">
        <v>2032</v>
      </c>
      <c r="H64" s="85" t="s">
        <v>1021</v>
      </c>
      <c r="I64" s="161">
        <v>1</v>
      </c>
      <c r="J64" s="1">
        <v>45180</v>
      </c>
    </row>
    <row r="65" spans="1:10" ht="22.5">
      <c r="A65" s="90" t="s">
        <v>2033</v>
      </c>
      <c r="B65" s="152" t="s">
        <v>1389</v>
      </c>
      <c r="C65" s="169" t="s">
        <v>1615</v>
      </c>
      <c r="D65" s="172">
        <v>8490.8700000000008</v>
      </c>
      <c r="E65" s="172">
        <v>587.73999999999978</v>
      </c>
      <c r="F65" s="172">
        <f t="shared" si="8"/>
        <v>9078.61</v>
      </c>
      <c r="G65" s="107" t="s">
        <v>2034</v>
      </c>
      <c r="H65" s="85" t="s">
        <v>1021</v>
      </c>
      <c r="I65" s="161">
        <v>1</v>
      </c>
      <c r="J65" s="1">
        <v>45180</v>
      </c>
    </row>
    <row r="66" spans="1:10" ht="22.5">
      <c r="A66" s="90" t="s">
        <v>2035</v>
      </c>
      <c r="B66" s="152" t="s">
        <v>1320</v>
      </c>
      <c r="C66" s="169" t="s">
        <v>1321</v>
      </c>
      <c r="D66" s="172">
        <v>4701.8599999999997</v>
      </c>
      <c r="E66" s="172">
        <f>+D66*0.07</f>
        <v>329.1302</v>
      </c>
      <c r="F66" s="172">
        <f t="shared" si="8"/>
        <v>5030.9901999999993</v>
      </c>
      <c r="G66" s="107" t="s">
        <v>2036</v>
      </c>
      <c r="H66" s="85" t="s">
        <v>1021</v>
      </c>
      <c r="I66" s="161">
        <v>1</v>
      </c>
      <c r="J66" s="1">
        <v>45180</v>
      </c>
    </row>
    <row r="67" spans="1:10" ht="22.5">
      <c r="A67" s="90" t="s">
        <v>2037</v>
      </c>
      <c r="B67" s="152" t="s">
        <v>1415</v>
      </c>
      <c r="C67" s="169" t="s">
        <v>1416</v>
      </c>
      <c r="D67" s="172">
        <v>1740.26</v>
      </c>
      <c r="E67" s="172">
        <f>+D67*0.07</f>
        <v>121.8182</v>
      </c>
      <c r="F67" s="172">
        <f t="shared" si="8"/>
        <v>1862.0781999999999</v>
      </c>
      <c r="G67" s="107" t="s">
        <v>2038</v>
      </c>
      <c r="H67" s="85" t="s">
        <v>1021</v>
      </c>
      <c r="I67" s="161">
        <v>1</v>
      </c>
      <c r="J67" s="1">
        <v>45180</v>
      </c>
    </row>
    <row r="68" spans="1:10" ht="22.5">
      <c r="A68" s="90" t="s">
        <v>2039</v>
      </c>
      <c r="B68" s="152" t="s">
        <v>1328</v>
      </c>
      <c r="C68" s="169" t="s">
        <v>1329</v>
      </c>
      <c r="D68" s="172">
        <v>1723.81</v>
      </c>
      <c r="E68" s="172">
        <f>+D68*0.07</f>
        <v>120.66670000000001</v>
      </c>
      <c r="F68" s="172">
        <f t="shared" si="8"/>
        <v>1844.4766999999999</v>
      </c>
      <c r="G68" s="107" t="s">
        <v>2040</v>
      </c>
      <c r="H68" s="85" t="s">
        <v>1021</v>
      </c>
      <c r="I68" s="161">
        <v>1</v>
      </c>
      <c r="J68" s="1">
        <v>45180</v>
      </c>
    </row>
    <row r="69" spans="1:10" ht="22.5">
      <c r="A69" s="90" t="s">
        <v>2041</v>
      </c>
      <c r="B69" s="152" t="s">
        <v>61</v>
      </c>
      <c r="C69" s="169" t="s">
        <v>62</v>
      </c>
      <c r="D69" s="172">
        <v>1232.5899999999999</v>
      </c>
      <c r="E69" s="172">
        <f>+D69*0.07</f>
        <v>86.281300000000002</v>
      </c>
      <c r="F69" s="172">
        <f t="shared" si="8"/>
        <v>1318.8713</v>
      </c>
      <c r="G69" s="107" t="s">
        <v>2042</v>
      </c>
      <c r="H69" s="85" t="s">
        <v>1021</v>
      </c>
      <c r="I69" s="161">
        <v>1</v>
      </c>
      <c r="J69" s="1">
        <v>45183</v>
      </c>
    </row>
    <row r="70" spans="1:10">
      <c r="A70" s="90" t="s">
        <v>2043</v>
      </c>
      <c r="B70" s="152" t="s">
        <v>362</v>
      </c>
      <c r="C70" s="169" t="s">
        <v>756</v>
      </c>
      <c r="D70" s="172">
        <v>6450</v>
      </c>
      <c r="E70" s="172">
        <f>+F70-D70</f>
        <v>-516</v>
      </c>
      <c r="F70" s="172">
        <v>5934</v>
      </c>
      <c r="G70" s="107" t="s">
        <v>2044</v>
      </c>
      <c r="H70" s="85" t="s">
        <v>1021</v>
      </c>
      <c r="I70" s="161">
        <v>1</v>
      </c>
      <c r="J70" s="1">
        <v>45183</v>
      </c>
    </row>
    <row r="71" spans="1:10" ht="22.5">
      <c r="A71" s="90" t="s">
        <v>2045</v>
      </c>
      <c r="B71" s="152" t="s">
        <v>2046</v>
      </c>
      <c r="C71" s="169" t="s">
        <v>2047</v>
      </c>
      <c r="D71" s="172">
        <v>1200</v>
      </c>
      <c r="E71" s="172">
        <f t="shared" ref="E71:E79" si="9">+D71*0.07</f>
        <v>84.000000000000014</v>
      </c>
      <c r="F71" s="172">
        <f t="shared" si="8"/>
        <v>1284</v>
      </c>
      <c r="G71" s="107" t="s">
        <v>2048</v>
      </c>
      <c r="H71" s="85" t="s">
        <v>1021</v>
      </c>
      <c r="I71" s="161">
        <v>1</v>
      </c>
      <c r="J71" s="1">
        <v>45183</v>
      </c>
    </row>
    <row r="72" spans="1:10" ht="33.75">
      <c r="A72" s="90" t="s">
        <v>2049</v>
      </c>
      <c r="B72" s="152" t="s">
        <v>678</v>
      </c>
      <c r="C72" s="169" t="s">
        <v>679</v>
      </c>
      <c r="D72" s="172">
        <v>5000</v>
      </c>
      <c r="E72" s="172">
        <f t="shared" si="9"/>
        <v>350.00000000000006</v>
      </c>
      <c r="F72" s="172">
        <f t="shared" si="8"/>
        <v>5350</v>
      </c>
      <c r="G72" s="107" t="s">
        <v>2050</v>
      </c>
      <c r="H72" s="85" t="s">
        <v>1021</v>
      </c>
      <c r="I72" s="161">
        <v>2</v>
      </c>
      <c r="J72" s="1">
        <v>45190</v>
      </c>
    </row>
    <row r="73" spans="1:10" ht="22.5">
      <c r="A73" s="90" t="s">
        <v>2051</v>
      </c>
      <c r="B73" s="152" t="s">
        <v>1328</v>
      </c>
      <c r="C73" s="169" t="s">
        <v>1329</v>
      </c>
      <c r="D73" s="172">
        <v>1599.24</v>
      </c>
      <c r="E73" s="172">
        <f t="shared" si="9"/>
        <v>111.94680000000001</v>
      </c>
      <c r="F73" s="172">
        <f t="shared" si="8"/>
        <v>1711.1867999999999</v>
      </c>
      <c r="G73" s="107" t="s">
        <v>2052</v>
      </c>
      <c r="H73" s="85" t="s">
        <v>1021</v>
      </c>
      <c r="I73" s="161">
        <v>1</v>
      </c>
      <c r="J73" s="1">
        <v>45188</v>
      </c>
    </row>
    <row r="74" spans="1:10" ht="22.5">
      <c r="A74" s="90" t="s">
        <v>2053</v>
      </c>
      <c r="B74" s="152" t="s">
        <v>1389</v>
      </c>
      <c r="C74" s="169" t="s">
        <v>1615</v>
      </c>
      <c r="D74" s="172">
        <v>2548.5</v>
      </c>
      <c r="E74" s="172">
        <v>172.03</v>
      </c>
      <c r="F74" s="172">
        <f t="shared" si="8"/>
        <v>2720.53</v>
      </c>
      <c r="G74" s="107" t="s">
        <v>2054</v>
      </c>
      <c r="H74" s="85" t="s">
        <v>1021</v>
      </c>
      <c r="I74" s="161">
        <v>1</v>
      </c>
      <c r="J74" s="1">
        <v>45188</v>
      </c>
    </row>
    <row r="75" spans="1:10" ht="22.5">
      <c r="A75" s="90" t="s">
        <v>2055</v>
      </c>
      <c r="B75" s="152" t="s">
        <v>1415</v>
      </c>
      <c r="C75" s="169" t="s">
        <v>1416</v>
      </c>
      <c r="D75" s="172">
        <v>1476.91</v>
      </c>
      <c r="E75" s="172">
        <f t="shared" si="9"/>
        <v>103.38370000000002</v>
      </c>
      <c r="F75" s="172">
        <f t="shared" si="8"/>
        <v>1580.2937000000002</v>
      </c>
      <c r="G75" s="107" t="s">
        <v>2056</v>
      </c>
      <c r="H75" s="85" t="s">
        <v>1021</v>
      </c>
      <c r="I75" s="161">
        <v>1</v>
      </c>
      <c r="J75" s="1">
        <v>45188</v>
      </c>
    </row>
    <row r="76" spans="1:10" ht="22.5">
      <c r="A76" s="90" t="s">
        <v>2057</v>
      </c>
      <c r="B76" s="152" t="s">
        <v>1175</v>
      </c>
      <c r="C76" s="169" t="s">
        <v>1176</v>
      </c>
      <c r="D76" s="172"/>
      <c r="E76" s="172">
        <f t="shared" si="9"/>
        <v>0</v>
      </c>
      <c r="F76" s="172">
        <f t="shared" si="8"/>
        <v>0</v>
      </c>
      <c r="G76" s="107" t="s">
        <v>2058</v>
      </c>
      <c r="H76" s="85" t="s">
        <v>1021</v>
      </c>
      <c r="I76" s="161">
        <v>1</v>
      </c>
      <c r="J76" s="1">
        <v>45196</v>
      </c>
    </row>
    <row r="77" spans="1:10" ht="22.5">
      <c r="A77" s="90" t="s">
        <v>2059</v>
      </c>
      <c r="B77" s="152" t="s">
        <v>1320</v>
      </c>
      <c r="C77" s="169" t="s">
        <v>1321</v>
      </c>
      <c r="D77" s="172">
        <v>3811.57</v>
      </c>
      <c r="E77" s="172">
        <f t="shared" si="9"/>
        <v>266.80990000000003</v>
      </c>
      <c r="F77" s="172">
        <f t="shared" si="8"/>
        <v>4078.3799000000004</v>
      </c>
      <c r="G77" s="107" t="s">
        <v>2060</v>
      </c>
      <c r="H77" s="85" t="s">
        <v>1021</v>
      </c>
      <c r="I77" s="161">
        <v>1</v>
      </c>
      <c r="J77" s="1">
        <v>45194</v>
      </c>
    </row>
    <row r="78" spans="1:10" ht="33.75">
      <c r="A78" s="90" t="s">
        <v>2061</v>
      </c>
      <c r="B78" s="152" t="s">
        <v>1328</v>
      </c>
      <c r="C78" s="169" t="s">
        <v>1329</v>
      </c>
      <c r="D78" s="172">
        <v>5599.53</v>
      </c>
      <c r="E78" s="172">
        <f>+D78*0.07</f>
        <v>391.96710000000002</v>
      </c>
      <c r="F78" s="172">
        <f>+D78+E78</f>
        <v>5991.4970999999996</v>
      </c>
      <c r="G78" s="107" t="s">
        <v>2062</v>
      </c>
      <c r="H78" s="85" t="s">
        <v>1021</v>
      </c>
      <c r="I78" s="161">
        <v>1</v>
      </c>
      <c r="J78" s="1">
        <v>45194</v>
      </c>
    </row>
    <row r="79" spans="1:10" ht="33.75">
      <c r="A79" s="90" t="s">
        <v>2063</v>
      </c>
      <c r="B79" s="152" t="s">
        <v>1389</v>
      </c>
      <c r="C79" s="169" t="s">
        <v>1615</v>
      </c>
      <c r="D79" s="172">
        <v>1167.68</v>
      </c>
      <c r="E79" s="172">
        <f t="shared" si="9"/>
        <v>81.737600000000015</v>
      </c>
      <c r="F79" s="172">
        <f t="shared" si="8"/>
        <v>1249.4176</v>
      </c>
      <c r="G79" s="107" t="s">
        <v>2064</v>
      </c>
      <c r="H79" s="85" t="s">
        <v>1021</v>
      </c>
      <c r="I79" s="161">
        <v>1</v>
      </c>
      <c r="J79" s="1">
        <v>45194</v>
      </c>
    </row>
    <row r="80" spans="1:10" ht="33.75">
      <c r="A80" s="90" t="s">
        <v>2065</v>
      </c>
      <c r="B80" s="152" t="s">
        <v>1282</v>
      </c>
      <c r="C80" s="169" t="s">
        <v>1283</v>
      </c>
      <c r="D80" s="172">
        <v>1944.62</v>
      </c>
      <c r="E80" s="172">
        <v>1945.62</v>
      </c>
      <c r="F80" s="172">
        <v>1946.62</v>
      </c>
      <c r="G80" s="107" t="s">
        <v>2066</v>
      </c>
      <c r="H80" s="85" t="s">
        <v>1021</v>
      </c>
      <c r="I80" s="161">
        <v>1</v>
      </c>
      <c r="J80" s="1">
        <v>45195</v>
      </c>
    </row>
    <row r="81" spans="1:10" ht="22.5">
      <c r="A81" s="90" t="s">
        <v>2067</v>
      </c>
      <c r="B81" s="152" t="s">
        <v>1389</v>
      </c>
      <c r="C81" s="169" t="s">
        <v>1615</v>
      </c>
      <c r="D81" s="172">
        <v>1363.62</v>
      </c>
      <c r="E81" s="172">
        <f>+D81*0.07</f>
        <v>95.453400000000002</v>
      </c>
      <c r="F81" s="172">
        <f>+D81+E81</f>
        <v>1459.0734</v>
      </c>
      <c r="G81" s="107" t="s">
        <v>2068</v>
      </c>
      <c r="H81" s="85" t="s">
        <v>1021</v>
      </c>
      <c r="I81" s="161">
        <v>1</v>
      </c>
      <c r="J81" s="1">
        <v>45196</v>
      </c>
    </row>
    <row r="82" spans="1:10" ht="22.5">
      <c r="A82" s="90" t="s">
        <v>2069</v>
      </c>
      <c r="B82" s="152" t="s">
        <v>692</v>
      </c>
      <c r="C82" s="169" t="s">
        <v>693</v>
      </c>
      <c r="D82" s="172">
        <v>3550</v>
      </c>
      <c r="E82" s="172">
        <f>+F82-D82</f>
        <v>-284</v>
      </c>
      <c r="F82" s="172">
        <v>3266</v>
      </c>
      <c r="G82" s="107" t="s">
        <v>2070</v>
      </c>
      <c r="H82" s="85" t="s">
        <v>1021</v>
      </c>
      <c r="I82" s="161">
        <v>1</v>
      </c>
      <c r="J82" s="1">
        <v>45197</v>
      </c>
    </row>
    <row r="83" spans="1:10" ht="33.75">
      <c r="A83" s="90" t="s">
        <v>2071</v>
      </c>
      <c r="B83" s="152" t="s">
        <v>1320</v>
      </c>
      <c r="C83" s="169" t="s">
        <v>1321</v>
      </c>
      <c r="D83" s="172">
        <v>3839.47</v>
      </c>
      <c r="E83" s="172">
        <f>+D83*0.07</f>
        <v>268.7629</v>
      </c>
      <c r="F83" s="172">
        <f>+D83+E83</f>
        <v>4108.2329</v>
      </c>
      <c r="G83" s="107" t="s">
        <v>2072</v>
      </c>
      <c r="H83" s="85" t="s">
        <v>1021</v>
      </c>
      <c r="I83" s="161">
        <v>1</v>
      </c>
      <c r="J83" s="1">
        <v>45197</v>
      </c>
    </row>
    <row r="84" spans="1:10" ht="22.5">
      <c r="A84" s="90" t="s">
        <v>2073</v>
      </c>
      <c r="B84" s="152" t="s">
        <v>1389</v>
      </c>
      <c r="C84" s="169" t="s">
        <v>1615</v>
      </c>
      <c r="D84" s="172">
        <v>14693.89</v>
      </c>
      <c r="E84" s="172">
        <f>+F84-D84</f>
        <v>1019.25</v>
      </c>
      <c r="F84" s="172">
        <v>15713.14</v>
      </c>
      <c r="G84" s="107" t="s">
        <v>2074</v>
      </c>
      <c r="H84" s="85" t="s">
        <v>1021</v>
      </c>
      <c r="I84" s="161">
        <v>1</v>
      </c>
      <c r="J84" s="1">
        <v>45201</v>
      </c>
    </row>
    <row r="85" spans="1:10" ht="22.5">
      <c r="A85" s="90" t="s">
        <v>2075</v>
      </c>
      <c r="B85" s="152" t="s">
        <v>1286</v>
      </c>
      <c r="C85" s="169" t="s">
        <v>1287</v>
      </c>
      <c r="D85" s="172">
        <v>2200.58</v>
      </c>
      <c r="E85" s="172">
        <v>154.04</v>
      </c>
      <c r="F85" s="172">
        <f>+D85+E85</f>
        <v>2354.62</v>
      </c>
      <c r="G85" s="107" t="s">
        <v>2076</v>
      </c>
      <c r="H85" s="85" t="s">
        <v>1021</v>
      </c>
      <c r="I85" s="161">
        <v>1</v>
      </c>
      <c r="J85" s="1">
        <v>45201</v>
      </c>
    </row>
    <row r="91" spans="1:10" ht="14.25">
      <c r="G91" s="174"/>
    </row>
  </sheetData>
  <mergeCells count="1">
    <mergeCell ref="A1:J1"/>
  </mergeCells>
  <printOptions gridLines="1"/>
  <pageMargins left="0.70866141732283472" right="0.70866141732283472" top="0.74803149606299213" bottom="0.74803149606299213" header="0.31496062992125984" footer="0.31496062992125984"/>
  <pageSetup paperSize="9" scale="34" orientation="landscape" r:id="rId1"/>
  <ignoredErrors>
    <ignoredError sqref="E9:E10 E11 E33 E39 E60 E70 E82:E83" formula="1"/>
  </ignoredErrors>
</worksheet>
</file>

<file path=xl/worksheets/sheet11.xml><?xml version="1.0" encoding="utf-8"?>
<worksheet xmlns="http://schemas.openxmlformats.org/spreadsheetml/2006/main" xmlns:r="http://schemas.openxmlformats.org/officeDocument/2006/relationships">
  <sheetPr>
    <tabColor theme="5" tint="0.79998168889431442"/>
  </sheetPr>
  <dimension ref="A1:J106"/>
  <sheetViews>
    <sheetView showGridLines="0" zoomScale="110" zoomScaleNormal="110" workbookViewId="0">
      <pane xSplit="23415" topLeftCell="N1"/>
      <selection activeCell="O13" sqref="O13"/>
      <selection pane="topRight" activeCell="N6" sqref="N6"/>
    </sheetView>
  </sheetViews>
  <sheetFormatPr baseColWidth="10" defaultRowHeight="11.25"/>
  <cols>
    <col min="1" max="1" width="11.42578125" style="74"/>
    <col min="2" max="2" width="19.7109375" style="74" customWidth="1"/>
    <col min="3" max="3" width="32.28515625" style="74" customWidth="1"/>
    <col min="4" max="6" width="11.42578125" style="74"/>
    <col min="7" max="7" width="70" style="74" customWidth="1"/>
    <col min="8" max="8" width="11.140625" style="74" customWidth="1"/>
    <col min="9" max="9" width="9" style="74" bestFit="1" customWidth="1"/>
    <col min="10" max="10" width="8.140625" style="74" bestFit="1" customWidth="1"/>
    <col min="11" max="16384" width="11.42578125" style="74"/>
  </cols>
  <sheetData>
    <row r="1" spans="1:10" ht="15.75" customHeight="1" thickBot="1">
      <c r="A1" s="229" t="s">
        <v>1650</v>
      </c>
      <c r="B1" s="230"/>
      <c r="C1" s="230"/>
      <c r="D1" s="230"/>
      <c r="E1" s="230"/>
      <c r="F1" s="230"/>
      <c r="G1" s="230"/>
      <c r="H1" s="230"/>
      <c r="I1" s="230"/>
      <c r="J1" s="231"/>
    </row>
    <row r="2" spans="1:10" ht="23.25" thickBot="1">
      <c r="A2" s="87" t="s">
        <v>1</v>
      </c>
      <c r="B2" s="87" t="s">
        <v>2</v>
      </c>
      <c r="C2" s="87" t="s">
        <v>3</v>
      </c>
      <c r="D2" s="88" t="s">
        <v>4</v>
      </c>
      <c r="E2" s="88" t="s">
        <v>5</v>
      </c>
      <c r="F2" s="88" t="s">
        <v>6</v>
      </c>
      <c r="G2" s="87" t="s">
        <v>7</v>
      </c>
      <c r="H2" s="87" t="s">
        <v>945</v>
      </c>
      <c r="I2" s="145" t="s">
        <v>8</v>
      </c>
      <c r="J2" s="89" t="s">
        <v>9</v>
      </c>
    </row>
    <row r="3" spans="1:10" ht="22.5">
      <c r="A3" s="90" t="s">
        <v>1651</v>
      </c>
      <c r="B3" s="90" t="s">
        <v>1415</v>
      </c>
      <c r="C3" s="159" t="s">
        <v>1416</v>
      </c>
      <c r="D3" s="158">
        <v>1126.3800000000001</v>
      </c>
      <c r="E3" s="158">
        <f t="shared" ref="E3:E24" si="0">+D3*0.07</f>
        <v>78.846600000000009</v>
      </c>
      <c r="F3" s="158">
        <f t="shared" ref="F3:F24" si="1">+D3+E3</f>
        <v>1205.2266000000002</v>
      </c>
      <c r="G3" s="159" t="s">
        <v>1652</v>
      </c>
      <c r="H3" s="136" t="s">
        <v>837</v>
      </c>
      <c r="I3" s="160">
        <v>1</v>
      </c>
      <c r="J3" s="90">
        <v>45019</v>
      </c>
    </row>
    <row r="4" spans="1:10" ht="22.5">
      <c r="A4" s="90" t="s">
        <v>1653</v>
      </c>
      <c r="B4" s="90" t="s">
        <v>1320</v>
      </c>
      <c r="C4" s="159" t="s">
        <v>1321</v>
      </c>
      <c r="D4" s="158">
        <v>1566.3</v>
      </c>
      <c r="E4" s="158">
        <f t="shared" si="0"/>
        <v>109.64100000000001</v>
      </c>
      <c r="F4" s="158">
        <f t="shared" si="1"/>
        <v>1675.941</v>
      </c>
      <c r="G4" s="107" t="s">
        <v>1654</v>
      </c>
      <c r="H4" s="85" t="s">
        <v>837</v>
      </c>
      <c r="I4" s="161">
        <v>1</v>
      </c>
      <c r="J4" s="1">
        <v>45019</v>
      </c>
    </row>
    <row r="5" spans="1:10" ht="22.5">
      <c r="A5" s="90" t="s">
        <v>1655</v>
      </c>
      <c r="B5" s="90" t="s">
        <v>1320</v>
      </c>
      <c r="C5" s="159" t="s">
        <v>1321</v>
      </c>
      <c r="D5" s="158">
        <v>1556.66</v>
      </c>
      <c r="E5" s="158">
        <f t="shared" si="0"/>
        <v>108.96620000000001</v>
      </c>
      <c r="F5" s="158">
        <f t="shared" si="1"/>
        <v>1665.6262000000002</v>
      </c>
      <c r="G5" s="107" t="s">
        <v>1656</v>
      </c>
      <c r="H5" s="85" t="s">
        <v>837</v>
      </c>
      <c r="I5" s="161">
        <v>1</v>
      </c>
      <c r="J5" s="1">
        <v>45021</v>
      </c>
    </row>
    <row r="6" spans="1:10" ht="22.5">
      <c r="A6" s="90" t="s">
        <v>1657</v>
      </c>
      <c r="B6" s="90" t="s">
        <v>1658</v>
      </c>
      <c r="C6" s="159" t="s">
        <v>1659</v>
      </c>
      <c r="D6" s="158">
        <v>14800</v>
      </c>
      <c r="E6" s="158">
        <f t="shared" si="0"/>
        <v>1036</v>
      </c>
      <c r="F6" s="158">
        <f t="shared" si="1"/>
        <v>15836</v>
      </c>
      <c r="G6" s="107" t="s">
        <v>1660</v>
      </c>
      <c r="H6" s="85" t="s">
        <v>837</v>
      </c>
      <c r="I6" s="161">
        <v>12</v>
      </c>
      <c r="J6" s="1">
        <v>45021</v>
      </c>
    </row>
    <row r="7" spans="1:10">
      <c r="A7" s="90" t="s">
        <v>1661</v>
      </c>
      <c r="B7" s="90" t="s">
        <v>1662</v>
      </c>
      <c r="C7" s="159" t="s">
        <v>1663</v>
      </c>
      <c r="D7" s="158">
        <v>2735</v>
      </c>
      <c r="E7" s="158">
        <f t="shared" si="0"/>
        <v>191.45000000000002</v>
      </c>
      <c r="F7" s="158">
        <f t="shared" si="1"/>
        <v>2926.45</v>
      </c>
      <c r="G7" s="107" t="s">
        <v>1664</v>
      </c>
      <c r="H7" s="85" t="s">
        <v>837</v>
      </c>
      <c r="I7" s="161">
        <v>1</v>
      </c>
      <c r="J7" s="1">
        <v>45026</v>
      </c>
    </row>
    <row r="8" spans="1:10" ht="22.5">
      <c r="A8" s="90" t="s">
        <v>1665</v>
      </c>
      <c r="B8" s="90" t="s">
        <v>1666</v>
      </c>
      <c r="C8" s="159" t="s">
        <v>1667</v>
      </c>
      <c r="D8" s="158">
        <v>10000</v>
      </c>
      <c r="E8" s="158">
        <f t="shared" si="0"/>
        <v>700.00000000000011</v>
      </c>
      <c r="F8" s="158">
        <f t="shared" si="1"/>
        <v>10700</v>
      </c>
      <c r="G8" s="107" t="s">
        <v>1668</v>
      </c>
      <c r="H8" s="85" t="s">
        <v>837</v>
      </c>
      <c r="I8" s="161">
        <v>12</v>
      </c>
      <c r="J8" s="1">
        <v>45026</v>
      </c>
    </row>
    <row r="9" spans="1:10" ht="22.5">
      <c r="A9" s="90" t="s">
        <v>1669</v>
      </c>
      <c r="B9" s="90" t="s">
        <v>1320</v>
      </c>
      <c r="C9" s="159" t="s">
        <v>1321</v>
      </c>
      <c r="D9" s="158">
        <v>2884.65</v>
      </c>
      <c r="E9" s="158">
        <f t="shared" si="0"/>
        <v>201.92550000000003</v>
      </c>
      <c r="F9" s="158">
        <f t="shared" si="1"/>
        <v>3086.5754999999999</v>
      </c>
      <c r="G9" s="107" t="s">
        <v>1670</v>
      </c>
      <c r="H9" s="85" t="s">
        <v>837</v>
      </c>
      <c r="I9" s="161">
        <v>1</v>
      </c>
      <c r="J9" s="1">
        <v>45023</v>
      </c>
    </row>
    <row r="10" spans="1:10" ht="22.5">
      <c r="A10" s="90" t="s">
        <v>1671</v>
      </c>
      <c r="B10" s="90" t="s">
        <v>1320</v>
      </c>
      <c r="C10" s="159" t="s">
        <v>1321</v>
      </c>
      <c r="D10" s="158">
        <v>5225.49</v>
      </c>
      <c r="E10" s="158">
        <f t="shared" si="0"/>
        <v>365.78430000000003</v>
      </c>
      <c r="F10" s="158">
        <f t="shared" si="1"/>
        <v>5591.2743</v>
      </c>
      <c r="G10" s="107" t="s">
        <v>1672</v>
      </c>
      <c r="H10" s="85" t="s">
        <v>837</v>
      </c>
      <c r="I10" s="161">
        <v>1</v>
      </c>
      <c r="J10" s="1">
        <v>45023</v>
      </c>
    </row>
    <row r="11" spans="1:10" ht="22.5">
      <c r="A11" s="90" t="s">
        <v>1673</v>
      </c>
      <c r="B11" s="90" t="s">
        <v>1320</v>
      </c>
      <c r="C11" s="159" t="s">
        <v>1321</v>
      </c>
      <c r="D11" s="158">
        <v>4084.91</v>
      </c>
      <c r="E11" s="158">
        <f t="shared" si="0"/>
        <v>285.94370000000004</v>
      </c>
      <c r="F11" s="158">
        <f t="shared" si="1"/>
        <v>4370.8536999999997</v>
      </c>
      <c r="G11" s="107" t="s">
        <v>1674</v>
      </c>
      <c r="H11" s="85" t="s">
        <v>837</v>
      </c>
      <c r="I11" s="161">
        <v>1</v>
      </c>
      <c r="J11" s="1">
        <v>45026</v>
      </c>
    </row>
    <row r="12" spans="1:10" ht="22.5">
      <c r="A12" s="90" t="s">
        <v>1675</v>
      </c>
      <c r="B12" s="90" t="s">
        <v>1328</v>
      </c>
      <c r="C12" s="159" t="s">
        <v>1329</v>
      </c>
      <c r="D12" s="158">
        <v>2085.14</v>
      </c>
      <c r="E12" s="158">
        <f t="shared" si="0"/>
        <v>145.9598</v>
      </c>
      <c r="F12" s="158">
        <f t="shared" si="1"/>
        <v>2231.0998</v>
      </c>
      <c r="G12" s="107" t="s">
        <v>1676</v>
      </c>
      <c r="H12" s="85" t="s">
        <v>837</v>
      </c>
      <c r="I12" s="161">
        <v>1</v>
      </c>
      <c r="J12" s="1">
        <v>45027</v>
      </c>
    </row>
    <row r="13" spans="1:10" ht="22.5">
      <c r="A13" s="90" t="s">
        <v>1677</v>
      </c>
      <c r="B13" s="90" t="s">
        <v>1076</v>
      </c>
      <c r="C13" s="159" t="s">
        <v>1114</v>
      </c>
      <c r="D13" s="158">
        <v>12256.18</v>
      </c>
      <c r="E13" s="158">
        <f t="shared" si="0"/>
        <v>857.93260000000009</v>
      </c>
      <c r="F13" s="158">
        <f t="shared" si="1"/>
        <v>13114.1126</v>
      </c>
      <c r="G13" s="107" t="s">
        <v>1678</v>
      </c>
      <c r="H13" s="85" t="s">
        <v>837</v>
      </c>
      <c r="I13" s="161">
        <v>1</v>
      </c>
      <c r="J13" s="1">
        <v>45027</v>
      </c>
    </row>
    <row r="14" spans="1:10">
      <c r="A14" s="90" t="s">
        <v>1679</v>
      </c>
      <c r="B14" s="152" t="s">
        <v>1389</v>
      </c>
      <c r="C14" s="169" t="s">
        <v>1390</v>
      </c>
      <c r="D14" s="158">
        <v>1106.58</v>
      </c>
      <c r="E14" s="158">
        <f t="shared" si="0"/>
        <v>77.460599999999999</v>
      </c>
      <c r="F14" s="158">
        <f t="shared" si="1"/>
        <v>1184.0405999999998</v>
      </c>
      <c r="G14" s="107" t="s">
        <v>1680</v>
      </c>
      <c r="H14" s="85" t="s">
        <v>837</v>
      </c>
      <c r="I14" s="161">
        <v>1</v>
      </c>
      <c r="J14" s="1">
        <v>45029</v>
      </c>
    </row>
    <row r="15" spans="1:10" ht="22.5">
      <c r="A15" s="90" t="s">
        <v>1681</v>
      </c>
      <c r="B15" s="152" t="s">
        <v>1389</v>
      </c>
      <c r="C15" s="169" t="s">
        <v>1615</v>
      </c>
      <c r="D15" s="158">
        <v>11703.34</v>
      </c>
      <c r="E15" s="158">
        <v>809.91</v>
      </c>
      <c r="F15" s="158">
        <f t="shared" si="1"/>
        <v>12513.25</v>
      </c>
      <c r="G15" s="107" t="s">
        <v>1682</v>
      </c>
      <c r="H15" s="85" t="s">
        <v>837</v>
      </c>
      <c r="I15" s="161">
        <v>1</v>
      </c>
      <c r="J15" s="1">
        <v>45034</v>
      </c>
    </row>
    <row r="16" spans="1:10" ht="22.5">
      <c r="A16" s="90" t="s">
        <v>1683</v>
      </c>
      <c r="B16" s="152" t="s">
        <v>1320</v>
      </c>
      <c r="C16" s="169" t="s">
        <v>1321</v>
      </c>
      <c r="D16" s="158">
        <v>4112.75</v>
      </c>
      <c r="E16" s="158">
        <f t="shared" si="0"/>
        <v>287.89250000000004</v>
      </c>
      <c r="F16" s="158">
        <f t="shared" si="1"/>
        <v>4400.6424999999999</v>
      </c>
      <c r="G16" s="107" t="s">
        <v>1684</v>
      </c>
      <c r="H16" s="85" t="s">
        <v>837</v>
      </c>
      <c r="I16" s="161">
        <v>1</v>
      </c>
      <c r="J16" s="1">
        <v>45034</v>
      </c>
    </row>
    <row r="17" spans="1:10" ht="22.5">
      <c r="A17" s="90" t="s">
        <v>1685</v>
      </c>
      <c r="B17" s="152" t="s">
        <v>1686</v>
      </c>
      <c r="C17" s="169" t="s">
        <v>1687</v>
      </c>
      <c r="D17" s="158">
        <v>1500</v>
      </c>
      <c r="E17" s="158">
        <f t="shared" si="0"/>
        <v>105.00000000000001</v>
      </c>
      <c r="F17" s="158">
        <f t="shared" si="1"/>
        <v>1605</v>
      </c>
      <c r="G17" s="107" t="s">
        <v>1688</v>
      </c>
      <c r="H17" s="85" t="s">
        <v>837</v>
      </c>
      <c r="I17" s="161">
        <v>3</v>
      </c>
      <c r="J17" s="1">
        <v>45035</v>
      </c>
    </row>
    <row r="18" spans="1:10" ht="22.5">
      <c r="A18" s="90" t="s">
        <v>1689</v>
      </c>
      <c r="B18" s="152" t="s">
        <v>362</v>
      </c>
      <c r="C18" s="169" t="s">
        <v>756</v>
      </c>
      <c r="D18" s="158">
        <v>1280</v>
      </c>
      <c r="E18" s="162">
        <f>+F18-D18</f>
        <v>-102.40000000000009</v>
      </c>
      <c r="F18" s="162">
        <v>1177.5999999999999</v>
      </c>
      <c r="G18" s="107" t="s">
        <v>1690</v>
      </c>
      <c r="H18" s="85" t="s">
        <v>837</v>
      </c>
      <c r="I18" s="161">
        <v>1</v>
      </c>
      <c r="J18" s="1">
        <v>45036</v>
      </c>
    </row>
    <row r="19" spans="1:10">
      <c r="A19" s="90" t="s">
        <v>1691</v>
      </c>
      <c r="B19" s="152" t="s">
        <v>1282</v>
      </c>
      <c r="C19" s="169" t="s">
        <v>1283</v>
      </c>
      <c r="D19" s="158">
        <v>1359.04</v>
      </c>
      <c r="E19" s="158">
        <f t="shared" si="0"/>
        <v>95.132800000000003</v>
      </c>
      <c r="F19" s="158">
        <f t="shared" si="1"/>
        <v>1454.1728000000001</v>
      </c>
      <c r="G19" s="107" t="s">
        <v>1692</v>
      </c>
      <c r="H19" s="85" t="s">
        <v>837</v>
      </c>
      <c r="I19" s="161">
        <v>1</v>
      </c>
      <c r="J19" s="1">
        <v>45037</v>
      </c>
    </row>
    <row r="20" spans="1:10">
      <c r="A20" s="90" t="s">
        <v>1693</v>
      </c>
      <c r="B20" s="152" t="s">
        <v>1415</v>
      </c>
      <c r="C20" s="169" t="s">
        <v>1416</v>
      </c>
      <c r="D20" s="158">
        <v>1183.76</v>
      </c>
      <c r="E20" s="158">
        <f t="shared" si="0"/>
        <v>82.863200000000006</v>
      </c>
      <c r="F20" s="158">
        <f t="shared" si="1"/>
        <v>1266.6232</v>
      </c>
      <c r="G20" s="107" t="s">
        <v>1694</v>
      </c>
      <c r="H20" s="85" t="s">
        <v>837</v>
      </c>
      <c r="I20" s="161">
        <v>1</v>
      </c>
      <c r="J20" s="1">
        <v>45037</v>
      </c>
    </row>
    <row r="21" spans="1:10">
      <c r="A21" s="90" t="s">
        <v>1695</v>
      </c>
      <c r="B21" s="152" t="s">
        <v>1320</v>
      </c>
      <c r="C21" s="107" t="s">
        <v>1321</v>
      </c>
      <c r="D21" s="158">
        <v>6099.02</v>
      </c>
      <c r="E21" s="158">
        <f t="shared" si="0"/>
        <v>426.93140000000005</v>
      </c>
      <c r="F21" s="158">
        <f t="shared" si="1"/>
        <v>6525.9514000000008</v>
      </c>
      <c r="G21" s="107" t="s">
        <v>1696</v>
      </c>
      <c r="H21" s="85" t="s">
        <v>837</v>
      </c>
      <c r="I21" s="161">
        <v>1</v>
      </c>
      <c r="J21" s="1">
        <v>45037</v>
      </c>
    </row>
    <row r="22" spans="1:10" ht="22.5">
      <c r="A22" s="90" t="s">
        <v>1697</v>
      </c>
      <c r="B22" s="152" t="s">
        <v>1228</v>
      </c>
      <c r="C22" s="169" t="s">
        <v>1229</v>
      </c>
      <c r="D22" s="158">
        <v>13950</v>
      </c>
      <c r="E22" s="158">
        <f t="shared" si="0"/>
        <v>976.50000000000011</v>
      </c>
      <c r="F22" s="158">
        <f t="shared" si="1"/>
        <v>14926.5</v>
      </c>
      <c r="G22" s="107" t="s">
        <v>1698</v>
      </c>
      <c r="H22" s="85" t="s">
        <v>837</v>
      </c>
      <c r="I22" s="161">
        <v>8</v>
      </c>
      <c r="J22" s="1">
        <v>45041</v>
      </c>
    </row>
    <row r="23" spans="1:10">
      <c r="A23" s="90" t="s">
        <v>1699</v>
      </c>
      <c r="B23" s="152" t="s">
        <v>1415</v>
      </c>
      <c r="C23" s="169" t="s">
        <v>1416</v>
      </c>
      <c r="D23" s="158">
        <v>2155.87</v>
      </c>
      <c r="E23" s="158">
        <f t="shared" si="0"/>
        <v>150.9109</v>
      </c>
      <c r="F23" s="158">
        <f t="shared" si="1"/>
        <v>2306.7808999999997</v>
      </c>
      <c r="G23" s="107" t="s">
        <v>1700</v>
      </c>
      <c r="H23" s="85" t="s">
        <v>837</v>
      </c>
      <c r="I23" s="161">
        <v>1</v>
      </c>
      <c r="J23" s="1">
        <v>45037</v>
      </c>
    </row>
    <row r="24" spans="1:10" ht="22.5">
      <c r="A24" s="90" t="s">
        <v>1701</v>
      </c>
      <c r="B24" s="152" t="s">
        <v>1282</v>
      </c>
      <c r="C24" s="169" t="s">
        <v>1283</v>
      </c>
      <c r="D24" s="158">
        <v>6916.8</v>
      </c>
      <c r="E24" s="158">
        <f t="shared" si="0"/>
        <v>484.17600000000004</v>
      </c>
      <c r="F24" s="158">
        <f t="shared" si="1"/>
        <v>7400.9760000000006</v>
      </c>
      <c r="G24" s="107" t="s">
        <v>1702</v>
      </c>
      <c r="H24" s="85" t="s">
        <v>837</v>
      </c>
      <c r="I24" s="161">
        <v>1</v>
      </c>
      <c r="J24" s="1">
        <v>45041</v>
      </c>
    </row>
    <row r="25" spans="1:10">
      <c r="A25" s="90" t="s">
        <v>1703</v>
      </c>
      <c r="B25" s="152" t="s">
        <v>1704</v>
      </c>
      <c r="C25" s="169" t="s">
        <v>1705</v>
      </c>
      <c r="D25" s="158">
        <v>1181.07</v>
      </c>
      <c r="E25" s="158">
        <v>80.25</v>
      </c>
      <c r="F25" s="158">
        <f>+D25+E25</f>
        <v>1261.32</v>
      </c>
      <c r="G25" s="107" t="s">
        <v>1706</v>
      </c>
      <c r="H25" s="85" t="s">
        <v>837</v>
      </c>
      <c r="I25" s="161">
        <v>1</v>
      </c>
      <c r="J25" s="1">
        <v>45041</v>
      </c>
    </row>
    <row r="26" spans="1:10" ht="33.75">
      <c r="A26" s="90" t="s">
        <v>1707</v>
      </c>
      <c r="B26" s="152" t="s">
        <v>290</v>
      </c>
      <c r="C26" s="169" t="s">
        <v>990</v>
      </c>
      <c r="D26" s="158">
        <v>5460</v>
      </c>
      <c r="E26" s="158">
        <f>+D26*0.07</f>
        <v>382.20000000000005</v>
      </c>
      <c r="F26" s="158">
        <f>+D26+E26</f>
        <v>5842.2</v>
      </c>
      <c r="G26" s="107" t="s">
        <v>1708</v>
      </c>
      <c r="H26" s="85" t="s">
        <v>837</v>
      </c>
      <c r="I26" s="161">
        <v>1</v>
      </c>
      <c r="J26" s="1">
        <v>45041</v>
      </c>
    </row>
    <row r="27" spans="1:10">
      <c r="A27" s="90" t="s">
        <v>1709</v>
      </c>
      <c r="B27" s="152" t="s">
        <v>282</v>
      </c>
      <c r="C27" s="169" t="s">
        <v>811</v>
      </c>
      <c r="D27" s="158">
        <v>1500</v>
      </c>
      <c r="E27" s="158">
        <f>+D27*0.07</f>
        <v>105.00000000000001</v>
      </c>
      <c r="F27" s="158">
        <f>+D27+E27</f>
        <v>1605</v>
      </c>
      <c r="G27" s="107" t="s">
        <v>1710</v>
      </c>
      <c r="H27" s="85" t="s">
        <v>837</v>
      </c>
      <c r="I27" s="161">
        <v>1</v>
      </c>
      <c r="J27" s="1">
        <v>45041</v>
      </c>
    </row>
    <row r="28" spans="1:10" ht="22.5">
      <c r="A28" s="90" t="s">
        <v>1711</v>
      </c>
      <c r="B28" s="152" t="s">
        <v>1712</v>
      </c>
      <c r="C28" s="169" t="s">
        <v>1713</v>
      </c>
      <c r="D28" s="158">
        <v>13640</v>
      </c>
      <c r="E28" s="158">
        <f>+F28-D28</f>
        <v>-2046</v>
      </c>
      <c r="F28" s="158">
        <v>11594</v>
      </c>
      <c r="G28" s="107" t="s">
        <v>1714</v>
      </c>
      <c r="H28" s="85" t="s">
        <v>837</v>
      </c>
      <c r="I28" s="161">
        <v>8</v>
      </c>
      <c r="J28" s="1">
        <v>45044</v>
      </c>
    </row>
    <row r="29" spans="1:10" ht="33.75">
      <c r="A29" s="90" t="s">
        <v>1715</v>
      </c>
      <c r="B29" s="152" t="s">
        <v>1314</v>
      </c>
      <c r="C29" s="169" t="s">
        <v>1315</v>
      </c>
      <c r="D29" s="158">
        <v>6900</v>
      </c>
      <c r="E29" s="158">
        <f>+D29*0.07</f>
        <v>483.00000000000006</v>
      </c>
      <c r="F29" s="158">
        <f>+D29+E29</f>
        <v>7383</v>
      </c>
      <c r="G29" s="107" t="s">
        <v>1716</v>
      </c>
      <c r="H29" s="85" t="s">
        <v>837</v>
      </c>
      <c r="I29" s="161">
        <v>12</v>
      </c>
      <c r="J29" s="1">
        <v>45042</v>
      </c>
    </row>
    <row r="30" spans="1:10" ht="22.5">
      <c r="A30" s="90" t="s">
        <v>1717</v>
      </c>
      <c r="B30" s="152" t="s">
        <v>1328</v>
      </c>
      <c r="C30" s="169" t="s">
        <v>1329</v>
      </c>
      <c r="D30" s="158">
        <v>2442.9299999999998</v>
      </c>
      <c r="E30" s="158">
        <f t="shared" ref="E30:E37" si="2">+D30*0.07</f>
        <v>171.0051</v>
      </c>
      <c r="F30" s="158">
        <f t="shared" ref="F30:F37" si="3">+D30+E30</f>
        <v>2613.9350999999997</v>
      </c>
      <c r="G30" s="107" t="s">
        <v>1718</v>
      </c>
      <c r="H30" s="85" t="s">
        <v>837</v>
      </c>
      <c r="I30" s="161">
        <v>1</v>
      </c>
      <c r="J30" s="1">
        <v>45044</v>
      </c>
    </row>
    <row r="31" spans="1:10" ht="22.5">
      <c r="A31" s="90" t="s">
        <v>1719</v>
      </c>
      <c r="B31" s="152" t="s">
        <v>1415</v>
      </c>
      <c r="C31" s="169" t="s">
        <v>1416</v>
      </c>
      <c r="D31" s="158">
        <v>5047.71</v>
      </c>
      <c r="E31" s="158">
        <f t="shared" si="2"/>
        <v>353.33970000000005</v>
      </c>
      <c r="F31" s="158">
        <f t="shared" si="3"/>
        <v>5401.0497000000005</v>
      </c>
      <c r="G31" s="107" t="s">
        <v>1720</v>
      </c>
      <c r="H31" s="85" t="s">
        <v>837</v>
      </c>
      <c r="I31" s="161">
        <v>1</v>
      </c>
      <c r="J31" s="1">
        <v>45044</v>
      </c>
    </row>
    <row r="32" spans="1:10" ht="22.5">
      <c r="A32" s="90" t="s">
        <v>1721</v>
      </c>
      <c r="B32" s="152" t="s">
        <v>1286</v>
      </c>
      <c r="C32" s="169" t="s">
        <v>1287</v>
      </c>
      <c r="D32" s="158">
        <v>1639.97</v>
      </c>
      <c r="E32" s="158">
        <f t="shared" si="2"/>
        <v>114.79790000000001</v>
      </c>
      <c r="F32" s="158">
        <f t="shared" si="3"/>
        <v>1754.7679000000001</v>
      </c>
      <c r="G32" s="107" t="s">
        <v>1722</v>
      </c>
      <c r="H32" s="85" t="s">
        <v>837</v>
      </c>
      <c r="I32" s="161">
        <v>1</v>
      </c>
      <c r="J32" s="1">
        <v>45050</v>
      </c>
    </row>
    <row r="33" spans="1:10">
      <c r="A33" s="90" t="s">
        <v>1723</v>
      </c>
      <c r="B33" s="152" t="s">
        <v>306</v>
      </c>
      <c r="C33" s="169" t="s">
        <v>457</v>
      </c>
      <c r="D33" s="158">
        <v>2000</v>
      </c>
      <c r="E33" s="158">
        <f t="shared" si="2"/>
        <v>140</v>
      </c>
      <c r="F33" s="158">
        <f t="shared" si="3"/>
        <v>2140</v>
      </c>
      <c r="G33" s="107" t="s">
        <v>1724</v>
      </c>
      <c r="H33" s="85" t="s">
        <v>837</v>
      </c>
      <c r="I33" s="161">
        <v>1</v>
      </c>
      <c r="J33" s="1">
        <v>45051</v>
      </c>
    </row>
    <row r="34" spans="1:10" ht="22.5">
      <c r="A34" s="90" t="s">
        <v>1725</v>
      </c>
      <c r="B34" s="152" t="s">
        <v>1415</v>
      </c>
      <c r="C34" s="169" t="s">
        <v>1416</v>
      </c>
      <c r="D34" s="158">
        <v>1873.83</v>
      </c>
      <c r="E34" s="158">
        <f t="shared" si="2"/>
        <v>131.16810000000001</v>
      </c>
      <c r="F34" s="158">
        <f t="shared" si="3"/>
        <v>2004.9981</v>
      </c>
      <c r="G34" s="107" t="s">
        <v>1726</v>
      </c>
      <c r="H34" s="85" t="s">
        <v>837</v>
      </c>
      <c r="I34" s="161">
        <v>1</v>
      </c>
      <c r="J34" s="1">
        <v>45055</v>
      </c>
    </row>
    <row r="35" spans="1:10" ht="22.5">
      <c r="A35" s="90" t="s">
        <v>1727</v>
      </c>
      <c r="B35" s="152" t="s">
        <v>1415</v>
      </c>
      <c r="C35" s="169" t="s">
        <v>1416</v>
      </c>
      <c r="D35" s="158">
        <v>2920.22</v>
      </c>
      <c r="E35" s="158">
        <f t="shared" si="2"/>
        <v>204.41540000000001</v>
      </c>
      <c r="F35" s="158">
        <f t="shared" si="3"/>
        <v>3124.6353999999997</v>
      </c>
      <c r="G35" s="107" t="s">
        <v>1728</v>
      </c>
      <c r="H35" s="85" t="s">
        <v>837</v>
      </c>
      <c r="I35" s="161">
        <v>1</v>
      </c>
      <c r="J35" s="1">
        <v>45055</v>
      </c>
    </row>
    <row r="36" spans="1:10" ht="22.5">
      <c r="A36" s="90" t="s">
        <v>1729</v>
      </c>
      <c r="B36" s="152" t="s">
        <v>1328</v>
      </c>
      <c r="C36" s="169" t="s">
        <v>1329</v>
      </c>
      <c r="D36" s="158">
        <v>3345.3</v>
      </c>
      <c r="E36" s="158">
        <f t="shared" si="2"/>
        <v>234.17100000000005</v>
      </c>
      <c r="F36" s="158">
        <f t="shared" si="3"/>
        <v>3579.4710000000005</v>
      </c>
      <c r="G36" s="107" t="s">
        <v>1730</v>
      </c>
      <c r="H36" s="85" t="s">
        <v>837</v>
      </c>
      <c r="I36" s="161">
        <v>1</v>
      </c>
      <c r="J36" s="1">
        <v>45055</v>
      </c>
    </row>
    <row r="37" spans="1:10">
      <c r="A37" s="90" t="s">
        <v>1731</v>
      </c>
      <c r="B37" s="152" t="s">
        <v>1415</v>
      </c>
      <c r="C37" s="169" t="s">
        <v>1416</v>
      </c>
      <c r="D37" s="158">
        <v>1565.6</v>
      </c>
      <c r="E37" s="158">
        <f t="shared" si="2"/>
        <v>109.592</v>
      </c>
      <c r="F37" s="158">
        <f t="shared" si="3"/>
        <v>1675.192</v>
      </c>
      <c r="G37" s="107" t="s">
        <v>1732</v>
      </c>
      <c r="H37" s="85" t="s">
        <v>837</v>
      </c>
      <c r="I37" s="161">
        <v>1</v>
      </c>
      <c r="J37" s="1">
        <v>45055</v>
      </c>
    </row>
    <row r="38" spans="1:10" ht="22.5">
      <c r="A38" s="90" t="s">
        <v>1733</v>
      </c>
      <c r="B38" s="152" t="s">
        <v>1734</v>
      </c>
      <c r="C38" s="169" t="s">
        <v>1735</v>
      </c>
      <c r="D38" s="158">
        <v>5990</v>
      </c>
      <c r="E38" s="158">
        <f>+D38*0</f>
        <v>0</v>
      </c>
      <c r="F38" s="158">
        <f>+D38+E38</f>
        <v>5990</v>
      </c>
      <c r="G38" s="107" t="s">
        <v>1736</v>
      </c>
      <c r="H38" s="85" t="s">
        <v>837</v>
      </c>
      <c r="I38" s="161">
        <v>1</v>
      </c>
      <c r="J38" s="1">
        <v>45055</v>
      </c>
    </row>
    <row r="39" spans="1:10" ht="22.5">
      <c r="A39" s="90" t="s">
        <v>1737</v>
      </c>
      <c r="B39" s="152" t="s">
        <v>1286</v>
      </c>
      <c r="C39" s="169" t="s">
        <v>1287</v>
      </c>
      <c r="D39" s="158">
        <v>1816.2</v>
      </c>
      <c r="E39" s="158">
        <f>+D39*0.07</f>
        <v>127.13400000000001</v>
      </c>
      <c r="F39" s="158">
        <f>+D39+E39</f>
        <v>1943.3340000000001</v>
      </c>
      <c r="G39" s="107" t="s">
        <v>1738</v>
      </c>
      <c r="H39" s="85" t="s">
        <v>837</v>
      </c>
      <c r="I39" s="161">
        <v>1</v>
      </c>
      <c r="J39" s="1">
        <v>45055</v>
      </c>
    </row>
    <row r="40" spans="1:10">
      <c r="A40" s="90" t="s">
        <v>1739</v>
      </c>
      <c r="B40" s="152" t="s">
        <v>1415</v>
      </c>
      <c r="C40" s="169" t="s">
        <v>1416</v>
      </c>
      <c r="D40" s="158">
        <v>2658.85</v>
      </c>
      <c r="E40" s="158">
        <f t="shared" ref="E40:E56" si="4">+D40*0.07</f>
        <v>186.11950000000002</v>
      </c>
      <c r="F40" s="158">
        <f t="shared" ref="F40:F85" si="5">+D40+E40</f>
        <v>2844.9695000000002</v>
      </c>
      <c r="G40" s="107" t="s">
        <v>1740</v>
      </c>
      <c r="H40" s="85" t="s">
        <v>837</v>
      </c>
      <c r="I40" s="161">
        <v>1</v>
      </c>
      <c r="J40" s="1">
        <v>45061</v>
      </c>
    </row>
    <row r="41" spans="1:10" ht="22.5">
      <c r="A41" s="90" t="s">
        <v>1741</v>
      </c>
      <c r="B41" s="152" t="s">
        <v>1320</v>
      </c>
      <c r="C41" s="169" t="s">
        <v>1321</v>
      </c>
      <c r="D41" s="158">
        <v>10642.45</v>
      </c>
      <c r="E41" s="158">
        <f t="shared" si="4"/>
        <v>744.97150000000011</v>
      </c>
      <c r="F41" s="158">
        <f t="shared" si="5"/>
        <v>11387.4215</v>
      </c>
      <c r="G41" s="107" t="s">
        <v>1742</v>
      </c>
      <c r="H41" s="85" t="s">
        <v>837</v>
      </c>
      <c r="I41" s="161">
        <v>1</v>
      </c>
      <c r="J41" s="1">
        <v>45061</v>
      </c>
    </row>
    <row r="42" spans="1:10" ht="22.5">
      <c r="A42" s="90" t="s">
        <v>1743</v>
      </c>
      <c r="B42" s="152" t="s">
        <v>1076</v>
      </c>
      <c r="C42" s="169" t="s">
        <v>1114</v>
      </c>
      <c r="D42" s="158">
        <v>2824.41</v>
      </c>
      <c r="E42" s="158">
        <f t="shared" si="4"/>
        <v>197.70870000000002</v>
      </c>
      <c r="F42" s="158">
        <f t="shared" si="5"/>
        <v>3022.1187</v>
      </c>
      <c r="G42" s="107" t="s">
        <v>1744</v>
      </c>
      <c r="H42" s="85" t="s">
        <v>837</v>
      </c>
      <c r="I42" s="161">
        <v>1</v>
      </c>
      <c r="J42" s="1">
        <v>45062</v>
      </c>
    </row>
    <row r="43" spans="1:10">
      <c r="A43" s="90" t="s">
        <v>1745</v>
      </c>
      <c r="B43" s="152" t="s">
        <v>1746</v>
      </c>
      <c r="C43" s="169" t="s">
        <v>1747</v>
      </c>
      <c r="D43" s="158">
        <v>6900</v>
      </c>
      <c r="E43" s="158">
        <f t="shared" si="4"/>
        <v>483.00000000000006</v>
      </c>
      <c r="F43" s="158">
        <f t="shared" si="5"/>
        <v>7383</v>
      </c>
      <c r="G43" s="107" t="s">
        <v>1748</v>
      </c>
      <c r="H43" s="85" t="s">
        <v>837</v>
      </c>
      <c r="I43" s="161">
        <v>1</v>
      </c>
      <c r="J43" s="1">
        <v>45061</v>
      </c>
    </row>
    <row r="44" spans="1:10">
      <c r="A44" s="90" t="s">
        <v>1749</v>
      </c>
      <c r="B44" s="152" t="s">
        <v>1415</v>
      </c>
      <c r="C44" s="169" t="s">
        <v>1416</v>
      </c>
      <c r="D44" s="158">
        <v>1624.87</v>
      </c>
      <c r="E44" s="158">
        <f t="shared" si="4"/>
        <v>113.7409</v>
      </c>
      <c r="F44" s="158">
        <f t="shared" si="5"/>
        <v>1738.6108999999999</v>
      </c>
      <c r="G44" s="107" t="s">
        <v>1750</v>
      </c>
      <c r="H44" s="85" t="s">
        <v>837</v>
      </c>
      <c r="I44" s="161">
        <v>1</v>
      </c>
      <c r="J44" s="1">
        <v>45061</v>
      </c>
    </row>
    <row r="45" spans="1:10" ht="22.5">
      <c r="A45" s="90" t="s">
        <v>1751</v>
      </c>
      <c r="B45" s="152" t="s">
        <v>1320</v>
      </c>
      <c r="C45" s="169" t="s">
        <v>1321</v>
      </c>
      <c r="D45" s="158">
        <v>9064.4500000000007</v>
      </c>
      <c r="E45" s="158">
        <f t="shared" si="4"/>
        <v>634.51150000000007</v>
      </c>
      <c r="F45" s="158">
        <f t="shared" si="5"/>
        <v>9698.9615000000013</v>
      </c>
      <c r="G45" s="107" t="s">
        <v>1752</v>
      </c>
      <c r="H45" s="85" t="s">
        <v>837</v>
      </c>
      <c r="I45" s="161">
        <v>1</v>
      </c>
      <c r="J45" s="1">
        <v>45061</v>
      </c>
    </row>
    <row r="46" spans="1:10">
      <c r="A46" s="90" t="s">
        <v>1753</v>
      </c>
      <c r="B46" s="163"/>
      <c r="C46" s="170"/>
      <c r="D46" s="164"/>
      <c r="E46" s="164"/>
      <c r="F46" s="164"/>
      <c r="G46" s="165" t="s">
        <v>475</v>
      </c>
      <c r="H46" s="166"/>
      <c r="I46" s="167"/>
      <c r="J46" s="168"/>
    </row>
    <row r="47" spans="1:10">
      <c r="A47" s="90" t="s">
        <v>1754</v>
      </c>
      <c r="B47" s="152" t="s">
        <v>1293</v>
      </c>
      <c r="C47" s="169" t="s">
        <v>1294</v>
      </c>
      <c r="D47" s="158">
        <v>3400</v>
      </c>
      <c r="E47" s="158">
        <f t="shared" si="4"/>
        <v>238.00000000000003</v>
      </c>
      <c r="F47" s="158">
        <f t="shared" si="5"/>
        <v>3638</v>
      </c>
      <c r="G47" s="107" t="s">
        <v>1755</v>
      </c>
      <c r="H47" s="85" t="s">
        <v>837</v>
      </c>
      <c r="I47" s="161">
        <v>1</v>
      </c>
      <c r="J47" s="1">
        <v>45061</v>
      </c>
    </row>
    <row r="48" spans="1:10" ht="22.5">
      <c r="A48" s="90" t="s">
        <v>1756</v>
      </c>
      <c r="B48" s="152" t="s">
        <v>1076</v>
      </c>
      <c r="C48" s="169" t="s">
        <v>1114</v>
      </c>
      <c r="D48" s="158">
        <v>1839.77</v>
      </c>
      <c r="E48" s="158">
        <f t="shared" si="4"/>
        <v>128.78390000000002</v>
      </c>
      <c r="F48" s="158">
        <f t="shared" si="5"/>
        <v>1968.5538999999999</v>
      </c>
      <c r="G48" s="107" t="s">
        <v>1757</v>
      </c>
      <c r="H48" s="85" t="s">
        <v>837</v>
      </c>
      <c r="I48" s="161">
        <v>1</v>
      </c>
      <c r="J48" s="1">
        <v>45062</v>
      </c>
    </row>
    <row r="49" spans="1:10" ht="22.5">
      <c r="A49" s="90" t="s">
        <v>1758</v>
      </c>
      <c r="B49" s="152" t="s">
        <v>1328</v>
      </c>
      <c r="C49" s="169" t="s">
        <v>1329</v>
      </c>
      <c r="D49" s="158">
        <v>2127.92</v>
      </c>
      <c r="E49" s="158">
        <f t="shared" si="4"/>
        <v>148.95440000000002</v>
      </c>
      <c r="F49" s="158">
        <f t="shared" si="5"/>
        <v>2276.8744000000002</v>
      </c>
      <c r="G49" s="107" t="s">
        <v>1759</v>
      </c>
      <c r="H49" s="85" t="s">
        <v>837</v>
      </c>
      <c r="I49" s="161">
        <v>1</v>
      </c>
      <c r="J49" s="1">
        <v>45064</v>
      </c>
    </row>
    <row r="50" spans="1:10">
      <c r="A50" s="90" t="s">
        <v>1760</v>
      </c>
      <c r="B50" s="152" t="s">
        <v>1415</v>
      </c>
      <c r="C50" s="169" t="s">
        <v>1416</v>
      </c>
      <c r="D50" s="158">
        <v>1940.6</v>
      </c>
      <c r="E50" s="158">
        <f t="shared" si="4"/>
        <v>135.84200000000001</v>
      </c>
      <c r="F50" s="158">
        <f t="shared" si="5"/>
        <v>2076.442</v>
      </c>
      <c r="G50" s="107" t="s">
        <v>1400</v>
      </c>
      <c r="H50" s="85" t="s">
        <v>837</v>
      </c>
      <c r="I50" s="161">
        <v>1</v>
      </c>
      <c r="J50" s="1">
        <v>45064</v>
      </c>
    </row>
    <row r="51" spans="1:10">
      <c r="A51" s="90" t="s">
        <v>1761</v>
      </c>
      <c r="B51" s="152" t="s">
        <v>1282</v>
      </c>
      <c r="C51" s="169" t="s">
        <v>1283</v>
      </c>
      <c r="D51" s="158">
        <v>6568.4</v>
      </c>
      <c r="E51" s="158">
        <f t="shared" si="4"/>
        <v>459.78800000000001</v>
      </c>
      <c r="F51" s="158">
        <f t="shared" si="5"/>
        <v>7028.1880000000001</v>
      </c>
      <c r="G51" s="107" t="s">
        <v>1762</v>
      </c>
      <c r="H51" s="85" t="s">
        <v>837</v>
      </c>
      <c r="I51" s="161">
        <v>1</v>
      </c>
      <c r="J51" s="1">
        <v>45064</v>
      </c>
    </row>
    <row r="52" spans="1:10" ht="22.5">
      <c r="A52" s="90" t="s">
        <v>1763</v>
      </c>
      <c r="B52" s="152" t="s">
        <v>1764</v>
      </c>
      <c r="C52" s="169" t="s">
        <v>1765</v>
      </c>
      <c r="D52" s="158">
        <v>3792.82</v>
      </c>
      <c r="E52" s="158">
        <f t="shared" si="4"/>
        <v>265.49740000000003</v>
      </c>
      <c r="F52" s="158">
        <f t="shared" si="5"/>
        <v>4058.3174000000004</v>
      </c>
      <c r="G52" s="107" t="s">
        <v>1766</v>
      </c>
      <c r="H52" s="85" t="s">
        <v>837</v>
      </c>
      <c r="I52" s="161">
        <v>6</v>
      </c>
      <c r="J52" s="1">
        <v>45064</v>
      </c>
    </row>
    <row r="53" spans="1:10">
      <c r="A53" s="90" t="s">
        <v>1767</v>
      </c>
      <c r="B53" s="152" t="s">
        <v>306</v>
      </c>
      <c r="C53" s="169" t="s">
        <v>457</v>
      </c>
      <c r="D53" s="158">
        <v>2000</v>
      </c>
      <c r="E53" s="158">
        <f t="shared" si="4"/>
        <v>140</v>
      </c>
      <c r="F53" s="158">
        <f t="shared" si="5"/>
        <v>2140</v>
      </c>
      <c r="G53" s="107" t="s">
        <v>1768</v>
      </c>
      <c r="H53" s="85" t="s">
        <v>837</v>
      </c>
      <c r="I53" s="161">
        <v>1</v>
      </c>
      <c r="J53" s="1">
        <v>45072</v>
      </c>
    </row>
    <row r="54" spans="1:10">
      <c r="A54" s="90" t="s">
        <v>1769</v>
      </c>
      <c r="B54" s="152" t="s">
        <v>302</v>
      </c>
      <c r="C54" s="169" t="s">
        <v>464</v>
      </c>
      <c r="D54" s="158">
        <v>1200</v>
      </c>
      <c r="E54" s="158">
        <f t="shared" si="4"/>
        <v>84.000000000000014</v>
      </c>
      <c r="F54" s="158">
        <f t="shared" si="5"/>
        <v>1284</v>
      </c>
      <c r="G54" s="107" t="s">
        <v>1770</v>
      </c>
      <c r="H54" s="85" t="s">
        <v>837</v>
      </c>
      <c r="I54" s="161">
        <v>1</v>
      </c>
      <c r="J54" s="1">
        <v>45072</v>
      </c>
    </row>
    <row r="55" spans="1:10">
      <c r="A55" s="90" t="s">
        <v>1771</v>
      </c>
      <c r="B55" s="152" t="s">
        <v>1415</v>
      </c>
      <c r="C55" s="169" t="s">
        <v>1416</v>
      </c>
      <c r="D55" s="158">
        <v>1261.96</v>
      </c>
      <c r="E55" s="158">
        <f t="shared" si="4"/>
        <v>88.33720000000001</v>
      </c>
      <c r="F55" s="158">
        <f t="shared" si="5"/>
        <v>1350.2972</v>
      </c>
      <c r="G55" s="107" t="s">
        <v>1772</v>
      </c>
      <c r="H55" s="85" t="s">
        <v>837</v>
      </c>
      <c r="I55" s="161">
        <v>1</v>
      </c>
      <c r="J55" s="1">
        <v>45072</v>
      </c>
    </row>
    <row r="56" spans="1:10">
      <c r="A56" s="90" t="s">
        <v>1773</v>
      </c>
      <c r="B56" s="152" t="s">
        <v>1415</v>
      </c>
      <c r="C56" s="169" t="s">
        <v>1416</v>
      </c>
      <c r="D56" s="158">
        <v>2454.48</v>
      </c>
      <c r="E56" s="158">
        <f t="shared" si="4"/>
        <v>171.81360000000001</v>
      </c>
      <c r="F56" s="158">
        <f t="shared" si="5"/>
        <v>2626.2936</v>
      </c>
      <c r="G56" s="107" t="s">
        <v>1774</v>
      </c>
      <c r="H56" s="85" t="s">
        <v>837</v>
      </c>
      <c r="I56" s="161">
        <v>1</v>
      </c>
      <c r="J56" s="1">
        <v>45072</v>
      </c>
    </row>
    <row r="57" spans="1:10">
      <c r="A57" s="90" t="s">
        <v>1775</v>
      </c>
      <c r="B57" s="152" t="s">
        <v>1389</v>
      </c>
      <c r="C57" s="169" t="s">
        <v>1390</v>
      </c>
      <c r="D57" s="158">
        <v>2051.4299999999998</v>
      </c>
      <c r="E57" s="158">
        <v>129.32</v>
      </c>
      <c r="F57" s="158">
        <f t="shared" si="5"/>
        <v>2180.75</v>
      </c>
      <c r="G57" s="107" t="s">
        <v>1776</v>
      </c>
      <c r="H57" s="85" t="s">
        <v>837</v>
      </c>
      <c r="I57" s="161">
        <v>1</v>
      </c>
      <c r="J57" s="1">
        <v>45072</v>
      </c>
    </row>
    <row r="58" spans="1:10" ht="22.5">
      <c r="A58" s="90" t="s">
        <v>1777</v>
      </c>
      <c r="B58" s="152" t="s">
        <v>1286</v>
      </c>
      <c r="C58" s="169" t="s">
        <v>1287</v>
      </c>
      <c r="D58" s="158">
        <v>2766.65</v>
      </c>
      <c r="E58" s="158">
        <f>+D58*0.07</f>
        <v>193.66550000000004</v>
      </c>
      <c r="F58" s="158">
        <f t="shared" si="5"/>
        <v>2960.3155000000002</v>
      </c>
      <c r="G58" s="107" t="s">
        <v>1778</v>
      </c>
      <c r="H58" s="85" t="s">
        <v>837</v>
      </c>
      <c r="I58" s="161">
        <v>1</v>
      </c>
      <c r="J58" s="1">
        <v>45072</v>
      </c>
    </row>
    <row r="59" spans="1:10" ht="22.5">
      <c r="A59" s="90" t="s">
        <v>1779</v>
      </c>
      <c r="B59" s="152" t="s">
        <v>411</v>
      </c>
      <c r="C59" s="169" t="s">
        <v>412</v>
      </c>
      <c r="D59" s="158">
        <v>2646.94</v>
      </c>
      <c r="E59" s="158">
        <f t="shared" ref="E59:E85" si="6">+D59*0.07</f>
        <v>185.28580000000002</v>
      </c>
      <c r="F59" s="158">
        <f t="shared" si="5"/>
        <v>2832.2258000000002</v>
      </c>
      <c r="G59" s="107" t="s">
        <v>1780</v>
      </c>
      <c r="H59" s="85" t="s">
        <v>837</v>
      </c>
      <c r="I59" s="161">
        <v>6</v>
      </c>
      <c r="J59" s="1">
        <v>45072</v>
      </c>
    </row>
    <row r="60" spans="1:10">
      <c r="A60" s="90" t="s">
        <v>1781</v>
      </c>
      <c r="B60" s="152" t="s">
        <v>714</v>
      </c>
      <c r="C60" s="169" t="s">
        <v>823</v>
      </c>
      <c r="D60" s="158">
        <v>2400</v>
      </c>
      <c r="E60" s="158">
        <f t="shared" si="6"/>
        <v>168.00000000000003</v>
      </c>
      <c r="F60" s="158">
        <f t="shared" si="5"/>
        <v>2568</v>
      </c>
      <c r="G60" s="107" t="s">
        <v>1782</v>
      </c>
      <c r="H60" s="85" t="s">
        <v>837</v>
      </c>
      <c r="I60" s="161">
        <v>1</v>
      </c>
      <c r="J60" s="1">
        <v>45072</v>
      </c>
    </row>
    <row r="61" spans="1:10">
      <c r="A61" s="90" t="s">
        <v>1783</v>
      </c>
      <c r="B61" s="152" t="s">
        <v>362</v>
      </c>
      <c r="C61" s="169" t="s">
        <v>756</v>
      </c>
      <c r="D61" s="158">
        <v>2500</v>
      </c>
      <c r="E61" s="158">
        <f t="shared" si="6"/>
        <v>175.00000000000003</v>
      </c>
      <c r="F61" s="158">
        <f t="shared" si="5"/>
        <v>2675</v>
      </c>
      <c r="G61" s="107" t="s">
        <v>1784</v>
      </c>
      <c r="H61" s="85" t="s">
        <v>837</v>
      </c>
      <c r="I61" s="161">
        <v>1</v>
      </c>
      <c r="J61" s="1">
        <v>45072</v>
      </c>
    </row>
    <row r="62" spans="1:10">
      <c r="A62" s="90" t="s">
        <v>1785</v>
      </c>
      <c r="B62" s="152" t="s">
        <v>1320</v>
      </c>
      <c r="C62" s="169" t="s">
        <v>1321</v>
      </c>
      <c r="D62" s="158">
        <v>4158.16</v>
      </c>
      <c r="E62" s="158">
        <f t="shared" si="6"/>
        <v>291.07120000000003</v>
      </c>
      <c r="F62" s="158">
        <f t="shared" si="5"/>
        <v>4449.2312000000002</v>
      </c>
      <c r="G62" s="107" t="s">
        <v>1786</v>
      </c>
      <c r="H62" s="85" t="s">
        <v>837</v>
      </c>
      <c r="I62" s="161">
        <v>1</v>
      </c>
      <c r="J62" s="1">
        <v>45072</v>
      </c>
    </row>
    <row r="63" spans="1:10" ht="22.5">
      <c r="A63" s="90" t="s">
        <v>1787</v>
      </c>
      <c r="B63" s="152" t="s">
        <v>1286</v>
      </c>
      <c r="C63" s="169" t="s">
        <v>1287</v>
      </c>
      <c r="D63" s="158">
        <v>1496.73</v>
      </c>
      <c r="E63" s="158">
        <f t="shared" si="6"/>
        <v>104.77110000000002</v>
      </c>
      <c r="F63" s="158">
        <f t="shared" si="5"/>
        <v>1601.5011</v>
      </c>
      <c r="G63" s="107" t="s">
        <v>1788</v>
      </c>
      <c r="H63" s="85" t="s">
        <v>837</v>
      </c>
      <c r="I63" s="161">
        <v>1</v>
      </c>
      <c r="J63" s="1">
        <v>45072</v>
      </c>
    </row>
    <row r="64" spans="1:10" ht="22.5">
      <c r="A64" s="90" t="s">
        <v>1789</v>
      </c>
      <c r="B64" s="152" t="s">
        <v>1389</v>
      </c>
      <c r="C64" s="169" t="s">
        <v>1390</v>
      </c>
      <c r="D64" s="158">
        <v>1298.55</v>
      </c>
      <c r="E64" s="158">
        <f t="shared" si="6"/>
        <v>90.898499999999999</v>
      </c>
      <c r="F64" s="158">
        <f t="shared" si="5"/>
        <v>1389.4485</v>
      </c>
      <c r="G64" s="107" t="s">
        <v>1790</v>
      </c>
      <c r="H64" s="85" t="s">
        <v>837</v>
      </c>
      <c r="I64" s="161">
        <v>1</v>
      </c>
      <c r="J64" s="1">
        <v>45072</v>
      </c>
    </row>
    <row r="65" spans="1:10" ht="22.5">
      <c r="A65" s="90" t="s">
        <v>1791</v>
      </c>
      <c r="B65" s="152" t="s">
        <v>1320</v>
      </c>
      <c r="C65" s="169" t="s">
        <v>1321</v>
      </c>
      <c r="D65" s="158">
        <v>2156.54</v>
      </c>
      <c r="E65" s="158">
        <f t="shared" si="6"/>
        <v>150.95780000000002</v>
      </c>
      <c r="F65" s="158">
        <f t="shared" si="5"/>
        <v>2307.4978000000001</v>
      </c>
      <c r="G65" s="107" t="s">
        <v>1792</v>
      </c>
      <c r="H65" s="85" t="s">
        <v>837</v>
      </c>
      <c r="I65" s="161">
        <v>1</v>
      </c>
      <c r="J65" s="1">
        <v>45075</v>
      </c>
    </row>
    <row r="66" spans="1:10" ht="22.5">
      <c r="A66" s="90" t="s">
        <v>1793</v>
      </c>
      <c r="B66" s="152" t="s">
        <v>1282</v>
      </c>
      <c r="C66" s="169" t="s">
        <v>1283</v>
      </c>
      <c r="D66" s="158">
        <v>7935.69</v>
      </c>
      <c r="E66" s="158">
        <f t="shared" si="6"/>
        <v>555.49829999999997</v>
      </c>
      <c r="F66" s="158">
        <f t="shared" si="5"/>
        <v>8491.1882999999998</v>
      </c>
      <c r="G66" s="107" t="s">
        <v>1794</v>
      </c>
      <c r="H66" s="85" t="s">
        <v>837</v>
      </c>
      <c r="I66" s="161">
        <v>1</v>
      </c>
      <c r="J66" s="1">
        <v>45078</v>
      </c>
    </row>
    <row r="67" spans="1:10" ht="22.5">
      <c r="A67" s="90" t="s">
        <v>1795</v>
      </c>
      <c r="B67" s="152" t="s">
        <v>1286</v>
      </c>
      <c r="C67" s="169" t="s">
        <v>1287</v>
      </c>
      <c r="D67" s="158">
        <v>1488.61</v>
      </c>
      <c r="E67" s="158">
        <f t="shared" si="6"/>
        <v>104.20270000000001</v>
      </c>
      <c r="F67" s="158">
        <f t="shared" si="5"/>
        <v>1592.8126999999999</v>
      </c>
      <c r="G67" s="107" t="s">
        <v>1796</v>
      </c>
      <c r="H67" s="85" t="s">
        <v>837</v>
      </c>
      <c r="I67" s="161">
        <v>1</v>
      </c>
      <c r="J67" s="1">
        <v>45078</v>
      </c>
    </row>
    <row r="68" spans="1:10" ht="22.5">
      <c r="A68" s="90" t="s">
        <v>1797</v>
      </c>
      <c r="B68" s="152" t="s">
        <v>1286</v>
      </c>
      <c r="C68" s="169" t="s">
        <v>1287</v>
      </c>
      <c r="D68" s="158">
        <v>3669.18</v>
      </c>
      <c r="E68" s="158">
        <f t="shared" si="6"/>
        <v>256.8426</v>
      </c>
      <c r="F68" s="158">
        <f t="shared" si="5"/>
        <v>3926.0225999999998</v>
      </c>
      <c r="G68" s="107" t="s">
        <v>1798</v>
      </c>
      <c r="H68" s="85" t="s">
        <v>837</v>
      </c>
      <c r="I68" s="161">
        <v>1</v>
      </c>
      <c r="J68" s="1">
        <v>45078</v>
      </c>
    </row>
    <row r="69" spans="1:10" ht="22.5">
      <c r="A69" s="90" t="s">
        <v>1799</v>
      </c>
      <c r="B69" s="152" t="s">
        <v>1320</v>
      </c>
      <c r="C69" s="169" t="s">
        <v>1321</v>
      </c>
      <c r="D69" s="158">
        <v>1680.29</v>
      </c>
      <c r="E69" s="158">
        <f t="shared" si="6"/>
        <v>117.62030000000001</v>
      </c>
      <c r="F69" s="158">
        <f t="shared" si="5"/>
        <v>1797.9103</v>
      </c>
      <c r="G69" s="107" t="s">
        <v>1800</v>
      </c>
      <c r="H69" s="85" t="s">
        <v>837</v>
      </c>
      <c r="I69" s="161">
        <v>1</v>
      </c>
      <c r="J69" s="1">
        <v>45079</v>
      </c>
    </row>
    <row r="70" spans="1:10" ht="22.5">
      <c r="A70" s="90" t="s">
        <v>1801</v>
      </c>
      <c r="B70" s="152" t="s">
        <v>1389</v>
      </c>
      <c r="C70" s="169" t="s">
        <v>1390</v>
      </c>
      <c r="D70" s="158">
        <v>1945.67</v>
      </c>
      <c r="E70" s="158">
        <f t="shared" si="6"/>
        <v>136.19690000000003</v>
      </c>
      <c r="F70" s="158">
        <f t="shared" si="5"/>
        <v>2081.8669</v>
      </c>
      <c r="G70" s="107" t="s">
        <v>1802</v>
      </c>
      <c r="H70" s="85" t="s">
        <v>837</v>
      </c>
      <c r="I70" s="161">
        <v>1</v>
      </c>
      <c r="J70" s="1">
        <v>45171</v>
      </c>
    </row>
    <row r="71" spans="1:10" ht="22.5">
      <c r="A71" s="90" t="s">
        <v>1803</v>
      </c>
      <c r="B71" s="152" t="s">
        <v>1328</v>
      </c>
      <c r="C71" s="169" t="s">
        <v>1329</v>
      </c>
      <c r="D71" s="158">
        <v>1455.04</v>
      </c>
      <c r="E71" s="158">
        <f t="shared" si="6"/>
        <v>101.8528</v>
      </c>
      <c r="F71" s="158">
        <f t="shared" si="5"/>
        <v>1556.8928000000001</v>
      </c>
      <c r="G71" s="107" t="s">
        <v>1804</v>
      </c>
      <c r="H71" s="85" t="s">
        <v>837</v>
      </c>
      <c r="I71" s="161">
        <v>1</v>
      </c>
      <c r="J71" s="1">
        <v>45084</v>
      </c>
    </row>
    <row r="72" spans="1:10" ht="22.5">
      <c r="A72" s="90" t="s">
        <v>1805</v>
      </c>
      <c r="B72" s="152" t="s">
        <v>1806</v>
      </c>
      <c r="C72" s="169" t="s">
        <v>1807</v>
      </c>
      <c r="D72" s="158">
        <v>4300</v>
      </c>
      <c r="E72" s="158">
        <f t="shared" si="6"/>
        <v>301.00000000000006</v>
      </c>
      <c r="F72" s="158">
        <f t="shared" si="5"/>
        <v>4601</v>
      </c>
      <c r="G72" s="107" t="s">
        <v>1808</v>
      </c>
      <c r="H72" s="85" t="s">
        <v>837</v>
      </c>
      <c r="I72" s="161">
        <v>4</v>
      </c>
      <c r="J72" s="1">
        <v>45084</v>
      </c>
    </row>
    <row r="73" spans="1:10" ht="22.5">
      <c r="A73" s="90" t="s">
        <v>1809</v>
      </c>
      <c r="B73" s="152" t="s">
        <v>1389</v>
      </c>
      <c r="C73" s="169" t="s">
        <v>1390</v>
      </c>
      <c r="D73" s="158">
        <v>1598.27</v>
      </c>
      <c r="E73" s="158">
        <f t="shared" si="6"/>
        <v>111.87890000000002</v>
      </c>
      <c r="F73" s="158">
        <f t="shared" si="5"/>
        <v>1710.1488999999999</v>
      </c>
      <c r="G73" s="107" t="s">
        <v>1810</v>
      </c>
      <c r="H73" s="85" t="s">
        <v>837</v>
      </c>
      <c r="I73" s="161">
        <v>1</v>
      </c>
      <c r="J73" s="1">
        <v>45084</v>
      </c>
    </row>
    <row r="74" spans="1:10" ht="22.5">
      <c r="A74" s="90" t="s">
        <v>1811</v>
      </c>
      <c r="B74" s="152" t="s">
        <v>1282</v>
      </c>
      <c r="C74" s="169" t="s">
        <v>1283</v>
      </c>
      <c r="D74" s="158">
        <v>2369.89</v>
      </c>
      <c r="E74" s="158">
        <f t="shared" si="6"/>
        <v>165.89230000000001</v>
      </c>
      <c r="F74" s="158">
        <f t="shared" si="5"/>
        <v>2535.7822999999999</v>
      </c>
      <c r="G74" s="107" t="s">
        <v>1812</v>
      </c>
      <c r="H74" s="85" t="s">
        <v>837</v>
      </c>
      <c r="I74" s="161">
        <v>1</v>
      </c>
      <c r="J74" s="1">
        <v>45084</v>
      </c>
    </row>
    <row r="75" spans="1:10" ht="22.5">
      <c r="A75" s="90" t="s">
        <v>1813</v>
      </c>
      <c r="B75" s="152" t="s">
        <v>1814</v>
      </c>
      <c r="C75" s="169" t="s">
        <v>1815</v>
      </c>
      <c r="D75" s="158">
        <v>4187.9799999999996</v>
      </c>
      <c r="E75" s="158">
        <f>+D75*0.03</f>
        <v>125.63939999999998</v>
      </c>
      <c r="F75" s="158">
        <f t="shared" si="5"/>
        <v>4313.6193999999996</v>
      </c>
      <c r="G75" s="107" t="s">
        <v>1816</v>
      </c>
      <c r="H75" s="85" t="s">
        <v>837</v>
      </c>
      <c r="I75" s="161">
        <v>1</v>
      </c>
      <c r="J75" s="1">
        <v>45086</v>
      </c>
    </row>
    <row r="76" spans="1:10" ht="22.5">
      <c r="A76" s="90" t="s">
        <v>1817</v>
      </c>
      <c r="B76" s="152" t="s">
        <v>41</v>
      </c>
      <c r="C76" s="169" t="s">
        <v>42</v>
      </c>
      <c r="D76" s="158">
        <v>4055.79</v>
      </c>
      <c r="E76" s="158">
        <f t="shared" si="6"/>
        <v>283.90530000000001</v>
      </c>
      <c r="F76" s="158">
        <f t="shared" si="5"/>
        <v>4339.6953000000003</v>
      </c>
      <c r="G76" s="107" t="s">
        <v>1818</v>
      </c>
      <c r="H76" s="85" t="s">
        <v>1405</v>
      </c>
      <c r="I76" s="161">
        <v>1</v>
      </c>
      <c r="J76" s="1">
        <v>45086</v>
      </c>
    </row>
    <row r="77" spans="1:10">
      <c r="A77" s="90" t="s">
        <v>1819</v>
      </c>
      <c r="B77" s="152" t="s">
        <v>1820</v>
      </c>
      <c r="C77" s="169" t="s">
        <v>1821</v>
      </c>
      <c r="D77" s="158">
        <v>2617.1999999999998</v>
      </c>
      <c r="E77" s="158">
        <f t="shared" si="6"/>
        <v>183.20400000000001</v>
      </c>
      <c r="F77" s="158">
        <f t="shared" si="5"/>
        <v>2800.404</v>
      </c>
      <c r="G77" s="107" t="s">
        <v>1822</v>
      </c>
      <c r="H77" s="85" t="s">
        <v>837</v>
      </c>
      <c r="I77" s="161">
        <v>1</v>
      </c>
      <c r="J77" s="1">
        <v>45086</v>
      </c>
    </row>
    <row r="78" spans="1:10" ht="22.5">
      <c r="A78" s="90" t="s">
        <v>1823</v>
      </c>
      <c r="B78" s="152" t="s">
        <v>1286</v>
      </c>
      <c r="C78" s="169" t="s">
        <v>1287</v>
      </c>
      <c r="D78" s="158">
        <v>3266.78</v>
      </c>
      <c r="E78" s="158">
        <f t="shared" si="6"/>
        <v>228.67460000000003</v>
      </c>
      <c r="F78" s="158">
        <f t="shared" si="5"/>
        <v>3495.4546</v>
      </c>
      <c r="G78" s="107" t="s">
        <v>1824</v>
      </c>
      <c r="H78" s="85" t="s">
        <v>837</v>
      </c>
      <c r="I78" s="161">
        <v>1</v>
      </c>
      <c r="J78" s="1">
        <v>45086</v>
      </c>
    </row>
    <row r="79" spans="1:10" ht="22.5">
      <c r="A79" s="90" t="s">
        <v>1825</v>
      </c>
      <c r="B79" s="152" t="s">
        <v>1286</v>
      </c>
      <c r="C79" s="169" t="s">
        <v>1287</v>
      </c>
      <c r="D79" s="158">
        <v>1962.89</v>
      </c>
      <c r="E79" s="158">
        <f t="shared" si="6"/>
        <v>137.40230000000003</v>
      </c>
      <c r="F79" s="158">
        <f t="shared" si="5"/>
        <v>2100.2923000000001</v>
      </c>
      <c r="G79" s="107" t="s">
        <v>1826</v>
      </c>
      <c r="H79" s="85" t="s">
        <v>837</v>
      </c>
      <c r="I79" s="161">
        <v>1</v>
      </c>
      <c r="J79" s="1">
        <v>45092</v>
      </c>
    </row>
    <row r="80" spans="1:10" ht="22.5">
      <c r="A80" s="90" t="s">
        <v>1827</v>
      </c>
      <c r="B80" s="152" t="s">
        <v>87</v>
      </c>
      <c r="C80" s="169" t="s">
        <v>1202</v>
      </c>
      <c r="D80" s="158">
        <v>4949</v>
      </c>
      <c r="E80" s="158">
        <f t="shared" si="6"/>
        <v>346.43</v>
      </c>
      <c r="F80" s="158">
        <f t="shared" si="5"/>
        <v>5295.43</v>
      </c>
      <c r="G80" s="107" t="s">
        <v>1828</v>
      </c>
      <c r="H80" s="85" t="s">
        <v>837</v>
      </c>
      <c r="I80" s="161">
        <v>3</v>
      </c>
      <c r="J80" s="1">
        <v>45092</v>
      </c>
    </row>
    <row r="81" spans="1:10" ht="22.5">
      <c r="A81" s="90" t="s">
        <v>1829</v>
      </c>
      <c r="B81" s="152" t="s">
        <v>411</v>
      </c>
      <c r="C81" s="169" t="s">
        <v>412</v>
      </c>
      <c r="D81" s="158">
        <v>4039.25</v>
      </c>
      <c r="E81" s="158">
        <f t="shared" si="6"/>
        <v>282.7475</v>
      </c>
      <c r="F81" s="158">
        <f t="shared" si="5"/>
        <v>4321.9975000000004</v>
      </c>
      <c r="G81" s="107" t="s">
        <v>1830</v>
      </c>
      <c r="H81" s="85" t="s">
        <v>837</v>
      </c>
      <c r="I81" s="161">
        <v>1</v>
      </c>
      <c r="J81" s="1">
        <v>45092</v>
      </c>
    </row>
    <row r="82" spans="1:10">
      <c r="A82" s="90" t="s">
        <v>1831</v>
      </c>
      <c r="B82" s="152" t="s">
        <v>1389</v>
      </c>
      <c r="C82" s="107" t="s">
        <v>1390</v>
      </c>
      <c r="D82" s="158">
        <v>14212.12</v>
      </c>
      <c r="E82" s="158">
        <f t="shared" si="6"/>
        <v>994.8484000000002</v>
      </c>
      <c r="F82" s="158">
        <f t="shared" si="5"/>
        <v>15206.968400000002</v>
      </c>
      <c r="G82" s="107" t="s">
        <v>1832</v>
      </c>
      <c r="H82" s="85" t="s">
        <v>837</v>
      </c>
      <c r="I82" s="161">
        <v>1</v>
      </c>
      <c r="J82" s="1">
        <v>45092</v>
      </c>
    </row>
    <row r="83" spans="1:10" ht="22.5">
      <c r="A83" s="90" t="s">
        <v>1833</v>
      </c>
      <c r="B83" s="152" t="s">
        <v>1320</v>
      </c>
      <c r="C83" s="169" t="s">
        <v>1321</v>
      </c>
      <c r="D83" s="158">
        <v>8684.5499999999993</v>
      </c>
      <c r="E83" s="158">
        <f t="shared" si="6"/>
        <v>607.91849999999999</v>
      </c>
      <c r="F83" s="158">
        <f t="shared" si="5"/>
        <v>9292.468499999999</v>
      </c>
      <c r="G83" s="107" t="s">
        <v>1834</v>
      </c>
      <c r="H83" s="85" t="s">
        <v>837</v>
      </c>
      <c r="I83" s="161">
        <v>1</v>
      </c>
      <c r="J83" s="1">
        <v>45092</v>
      </c>
    </row>
    <row r="84" spans="1:10" ht="22.5">
      <c r="A84" s="90" t="s">
        <v>1835</v>
      </c>
      <c r="B84" s="152" t="s">
        <v>1282</v>
      </c>
      <c r="C84" s="169" t="s">
        <v>1283</v>
      </c>
      <c r="D84" s="158">
        <v>1461.04</v>
      </c>
      <c r="E84" s="158">
        <f t="shared" si="6"/>
        <v>102.2728</v>
      </c>
      <c r="F84" s="158">
        <f t="shared" si="5"/>
        <v>1563.3127999999999</v>
      </c>
      <c r="G84" s="107" t="s">
        <v>1836</v>
      </c>
      <c r="H84" s="85" t="s">
        <v>837</v>
      </c>
      <c r="I84" s="161">
        <v>1</v>
      </c>
      <c r="J84" s="1">
        <v>45092</v>
      </c>
    </row>
    <row r="85" spans="1:10" ht="22.5">
      <c r="A85" s="90" t="s">
        <v>1837</v>
      </c>
      <c r="B85" s="152" t="s">
        <v>1838</v>
      </c>
      <c r="C85" s="169" t="s">
        <v>1839</v>
      </c>
      <c r="D85" s="158">
        <v>9200</v>
      </c>
      <c r="E85" s="158">
        <f t="shared" si="6"/>
        <v>644.00000000000011</v>
      </c>
      <c r="F85" s="158">
        <f t="shared" si="5"/>
        <v>9844</v>
      </c>
      <c r="G85" s="107" t="s">
        <v>1840</v>
      </c>
      <c r="H85" s="85" t="s">
        <v>837</v>
      </c>
      <c r="I85" s="161">
        <v>2</v>
      </c>
      <c r="J85" s="1">
        <v>45092</v>
      </c>
    </row>
    <row r="86" spans="1:10" ht="22.5">
      <c r="A86" s="90" t="s">
        <v>1841</v>
      </c>
      <c r="B86" s="152" t="s">
        <v>692</v>
      </c>
      <c r="C86" s="169" t="s">
        <v>693</v>
      </c>
      <c r="D86" s="158">
        <v>2850</v>
      </c>
      <c r="E86" s="158">
        <f>+F86-D86</f>
        <v>-228</v>
      </c>
      <c r="F86" s="158">
        <v>2622</v>
      </c>
      <c r="G86" s="107" t="s">
        <v>1842</v>
      </c>
      <c r="H86" s="85" t="s">
        <v>837</v>
      </c>
      <c r="I86" s="161">
        <v>2</v>
      </c>
      <c r="J86" s="1">
        <v>45097</v>
      </c>
    </row>
    <row r="87" spans="1:10" ht="22.5">
      <c r="A87" s="90" t="s">
        <v>1843</v>
      </c>
      <c r="B87" s="152" t="s">
        <v>1844</v>
      </c>
      <c r="C87" s="169" t="s">
        <v>1845</v>
      </c>
      <c r="D87" s="158">
        <v>14970</v>
      </c>
      <c r="E87" s="158">
        <f>+D87*0.07</f>
        <v>1047.9000000000001</v>
      </c>
      <c r="F87" s="158">
        <v>2622</v>
      </c>
      <c r="G87" s="107" t="s">
        <v>1846</v>
      </c>
      <c r="H87" s="85" t="s">
        <v>837</v>
      </c>
      <c r="I87" s="161">
        <v>3</v>
      </c>
      <c r="J87" s="1">
        <v>45097</v>
      </c>
    </row>
    <row r="88" spans="1:10">
      <c r="A88" s="90" t="s">
        <v>1847</v>
      </c>
      <c r="B88" s="152" t="s">
        <v>1848</v>
      </c>
      <c r="C88" s="169" t="s">
        <v>1849</v>
      </c>
      <c r="D88" s="158">
        <v>14990</v>
      </c>
      <c r="E88" s="158">
        <f>+D88*0.07</f>
        <v>1049.3000000000002</v>
      </c>
      <c r="F88" s="158">
        <f>+D88+E88</f>
        <v>16039.3</v>
      </c>
      <c r="G88" s="107" t="s">
        <v>1850</v>
      </c>
      <c r="H88" s="85" t="s">
        <v>837</v>
      </c>
      <c r="I88" s="161">
        <v>6</v>
      </c>
      <c r="J88" s="1" t="s">
        <v>52</v>
      </c>
    </row>
    <row r="89" spans="1:10" ht="22.5">
      <c r="A89" s="90" t="s">
        <v>1851</v>
      </c>
      <c r="B89" s="152" t="s">
        <v>278</v>
      </c>
      <c r="C89" s="169" t="s">
        <v>1852</v>
      </c>
      <c r="D89" s="158">
        <v>2591.8000000000002</v>
      </c>
      <c r="E89" s="158">
        <v>99.27</v>
      </c>
      <c r="F89" s="158">
        <f>+D89+E89</f>
        <v>2691.07</v>
      </c>
      <c r="G89" s="107" t="s">
        <v>1853</v>
      </c>
      <c r="H89" s="85" t="s">
        <v>850</v>
      </c>
      <c r="I89" s="161">
        <v>2</v>
      </c>
      <c r="J89" s="1">
        <v>45097</v>
      </c>
    </row>
    <row r="90" spans="1:10" ht="22.5">
      <c r="A90" s="90" t="s">
        <v>1854</v>
      </c>
      <c r="B90" s="152" t="s">
        <v>362</v>
      </c>
      <c r="C90" s="169" t="s">
        <v>756</v>
      </c>
      <c r="D90" s="158">
        <v>8800</v>
      </c>
      <c r="E90" s="158">
        <f>+D90*0.07</f>
        <v>616.00000000000011</v>
      </c>
      <c r="F90" s="158">
        <f>+D90+E90</f>
        <v>9416</v>
      </c>
      <c r="G90" s="107" t="s">
        <v>1855</v>
      </c>
      <c r="H90" s="85" t="s">
        <v>837</v>
      </c>
      <c r="I90" s="161">
        <v>6</v>
      </c>
      <c r="J90" s="1">
        <v>45098</v>
      </c>
    </row>
    <row r="91" spans="1:10" ht="22.5">
      <c r="A91" s="90" t="s">
        <v>1856</v>
      </c>
      <c r="B91" s="152" t="s">
        <v>1320</v>
      </c>
      <c r="C91" s="169" t="s">
        <v>1321</v>
      </c>
      <c r="D91" s="158">
        <v>5719.8</v>
      </c>
      <c r="E91" s="158">
        <f t="shared" ref="E91:E98" si="7">+D91*0.07</f>
        <v>400.38600000000002</v>
      </c>
      <c r="F91" s="158">
        <f t="shared" ref="F91:F106" si="8">+D91+E91</f>
        <v>6120.1860000000006</v>
      </c>
      <c r="G91" s="107" t="s">
        <v>1857</v>
      </c>
      <c r="H91" s="85" t="s">
        <v>837</v>
      </c>
      <c r="I91" s="161">
        <v>1</v>
      </c>
      <c r="J91" s="1">
        <v>45098</v>
      </c>
    </row>
    <row r="92" spans="1:10" ht="22.5">
      <c r="A92" s="90" t="s">
        <v>1858</v>
      </c>
      <c r="B92" s="152" t="s">
        <v>1320</v>
      </c>
      <c r="C92" s="169" t="s">
        <v>1321</v>
      </c>
      <c r="D92" s="158">
        <v>6518.23</v>
      </c>
      <c r="E92" s="158">
        <f t="shared" si="7"/>
        <v>456.27609999999999</v>
      </c>
      <c r="F92" s="158">
        <f t="shared" si="8"/>
        <v>6974.5060999999996</v>
      </c>
      <c r="G92" s="107" t="s">
        <v>1859</v>
      </c>
      <c r="H92" s="85" t="s">
        <v>837</v>
      </c>
      <c r="I92" s="161">
        <v>1</v>
      </c>
      <c r="J92" s="1">
        <v>45098</v>
      </c>
    </row>
    <row r="93" spans="1:10" ht="22.5">
      <c r="A93" s="90" t="s">
        <v>1860</v>
      </c>
      <c r="B93" s="152" t="s">
        <v>1320</v>
      </c>
      <c r="C93" s="169" t="s">
        <v>1321</v>
      </c>
      <c r="D93" s="158">
        <v>3955.85</v>
      </c>
      <c r="E93" s="158">
        <f t="shared" si="7"/>
        <v>276.90950000000004</v>
      </c>
      <c r="F93" s="158">
        <f t="shared" si="8"/>
        <v>4232.7595000000001</v>
      </c>
      <c r="G93" s="107" t="s">
        <v>1861</v>
      </c>
      <c r="H93" s="85" t="s">
        <v>837</v>
      </c>
      <c r="I93" s="161">
        <v>1</v>
      </c>
      <c r="J93" s="1">
        <v>45098</v>
      </c>
    </row>
    <row r="94" spans="1:10" ht="22.5">
      <c r="A94" s="90" t="s">
        <v>1862</v>
      </c>
      <c r="B94" s="152" t="s">
        <v>1125</v>
      </c>
      <c r="C94" s="169" t="s">
        <v>1126</v>
      </c>
      <c r="D94" s="158">
        <v>14500</v>
      </c>
      <c r="E94" s="158">
        <f t="shared" si="7"/>
        <v>1015.0000000000001</v>
      </c>
      <c r="F94" s="158">
        <f t="shared" si="8"/>
        <v>15515</v>
      </c>
      <c r="G94" s="107" t="s">
        <v>1863</v>
      </c>
      <c r="H94" s="85" t="s">
        <v>837</v>
      </c>
      <c r="I94" s="161">
        <v>6</v>
      </c>
      <c r="J94" s="1">
        <v>45099</v>
      </c>
    </row>
    <row r="95" spans="1:10" ht="22.5">
      <c r="A95" s="90" t="s">
        <v>1864</v>
      </c>
      <c r="B95" s="152" t="s">
        <v>1838</v>
      </c>
      <c r="C95" s="169" t="s">
        <v>1839</v>
      </c>
      <c r="D95" s="158">
        <v>3975</v>
      </c>
      <c r="E95" s="158">
        <f t="shared" si="7"/>
        <v>278.25</v>
      </c>
      <c r="F95" s="158">
        <f t="shared" si="8"/>
        <v>4253.25</v>
      </c>
      <c r="G95" s="107" t="s">
        <v>1865</v>
      </c>
      <c r="H95" s="85" t="s">
        <v>837</v>
      </c>
      <c r="I95" s="161">
        <v>1</v>
      </c>
      <c r="J95" s="1">
        <v>45104</v>
      </c>
    </row>
    <row r="96" spans="1:10">
      <c r="A96" s="90" t="s">
        <v>1866</v>
      </c>
      <c r="B96" s="152" t="s">
        <v>1389</v>
      </c>
      <c r="C96" s="169" t="s">
        <v>1390</v>
      </c>
      <c r="D96" s="158">
        <v>13194.72</v>
      </c>
      <c r="E96" s="158">
        <f t="shared" si="7"/>
        <v>923.63040000000001</v>
      </c>
      <c r="F96" s="158">
        <f t="shared" si="8"/>
        <v>14118.350399999999</v>
      </c>
      <c r="G96" s="107" t="s">
        <v>1867</v>
      </c>
      <c r="H96" s="85" t="s">
        <v>837</v>
      </c>
      <c r="I96" s="161">
        <v>1</v>
      </c>
      <c r="J96" s="1">
        <v>45104</v>
      </c>
    </row>
    <row r="97" spans="1:10" ht="22.5">
      <c r="A97" s="90" t="s">
        <v>1868</v>
      </c>
      <c r="B97" s="152" t="s">
        <v>403</v>
      </c>
      <c r="C97" s="169" t="s">
        <v>1083</v>
      </c>
      <c r="D97" s="158">
        <v>4372</v>
      </c>
      <c r="E97" s="158">
        <f t="shared" si="7"/>
        <v>306.04000000000002</v>
      </c>
      <c r="F97" s="158">
        <f t="shared" si="8"/>
        <v>4678.04</v>
      </c>
      <c r="G97" s="107" t="s">
        <v>1869</v>
      </c>
      <c r="H97" s="85" t="s">
        <v>850</v>
      </c>
      <c r="I97" s="161">
        <v>6</v>
      </c>
      <c r="J97" s="1">
        <v>45104</v>
      </c>
    </row>
    <row r="98" spans="1:10">
      <c r="A98" s="90" t="s">
        <v>1870</v>
      </c>
      <c r="B98" s="152" t="s">
        <v>548</v>
      </c>
      <c r="C98" s="169" t="s">
        <v>549</v>
      </c>
      <c r="D98" s="158">
        <v>2460</v>
      </c>
      <c r="E98" s="158">
        <f t="shared" si="7"/>
        <v>172.20000000000002</v>
      </c>
      <c r="F98" s="158">
        <f t="shared" si="8"/>
        <v>2632.2</v>
      </c>
      <c r="G98" s="107" t="s">
        <v>1871</v>
      </c>
      <c r="H98" s="85" t="s">
        <v>837</v>
      </c>
      <c r="I98" s="161">
        <v>7</v>
      </c>
      <c r="J98" s="1">
        <v>45105</v>
      </c>
    </row>
    <row r="99" spans="1:10">
      <c r="A99" s="90" t="s">
        <v>1872</v>
      </c>
      <c r="B99" s="152" t="s">
        <v>1389</v>
      </c>
      <c r="C99" s="169" t="s">
        <v>1390</v>
      </c>
      <c r="D99" s="158">
        <v>4214.8999999999996</v>
      </c>
      <c r="E99" s="158">
        <v>283.81</v>
      </c>
      <c r="F99" s="158">
        <f t="shared" si="8"/>
        <v>4498.71</v>
      </c>
      <c r="G99" s="107" t="s">
        <v>1873</v>
      </c>
      <c r="H99" s="85" t="s">
        <v>837</v>
      </c>
      <c r="I99" s="161">
        <v>1</v>
      </c>
      <c r="J99" s="1">
        <v>45105</v>
      </c>
    </row>
    <row r="100" spans="1:10" ht="22.5">
      <c r="A100" s="90" t="s">
        <v>1874</v>
      </c>
      <c r="B100" s="152" t="s">
        <v>1415</v>
      </c>
      <c r="C100" s="169" t="s">
        <v>1416</v>
      </c>
      <c r="D100" s="158">
        <v>1182.54</v>
      </c>
      <c r="E100" s="158">
        <f>+D100*0.07</f>
        <v>82.777799999999999</v>
      </c>
      <c r="F100" s="158">
        <f t="shared" si="8"/>
        <v>1265.3178</v>
      </c>
      <c r="G100" s="107" t="s">
        <v>1875</v>
      </c>
      <c r="H100" s="85" t="s">
        <v>1021</v>
      </c>
      <c r="I100" s="161">
        <v>1</v>
      </c>
      <c r="J100" s="1">
        <v>45106</v>
      </c>
    </row>
    <row r="101" spans="1:10" ht="22.5">
      <c r="A101" s="90" t="s">
        <v>1876</v>
      </c>
      <c r="B101" s="152" t="s">
        <v>556</v>
      </c>
      <c r="C101" s="169" t="s">
        <v>1877</v>
      </c>
      <c r="D101" s="158">
        <v>1455</v>
      </c>
      <c r="E101" s="158">
        <f t="shared" ref="E101:E106" si="9">+D101*0.07</f>
        <v>101.85000000000001</v>
      </c>
      <c r="F101" s="158">
        <f t="shared" si="8"/>
        <v>1556.85</v>
      </c>
      <c r="G101" s="107" t="s">
        <v>1878</v>
      </c>
      <c r="H101" s="85" t="s">
        <v>1021</v>
      </c>
      <c r="I101" s="161">
        <v>1</v>
      </c>
      <c r="J101" s="1">
        <v>45106</v>
      </c>
    </row>
    <row r="102" spans="1:10">
      <c r="A102" s="90" t="s">
        <v>1879</v>
      </c>
      <c r="B102" s="152" t="s">
        <v>1415</v>
      </c>
      <c r="C102" s="169" t="s">
        <v>1416</v>
      </c>
      <c r="D102" s="158">
        <v>1477.61</v>
      </c>
      <c r="E102" s="158">
        <f t="shared" si="9"/>
        <v>103.4327</v>
      </c>
      <c r="F102" s="158">
        <f t="shared" si="8"/>
        <v>1581.0427</v>
      </c>
      <c r="G102" s="107" t="s">
        <v>1740</v>
      </c>
      <c r="H102" s="85" t="s">
        <v>1021</v>
      </c>
      <c r="I102" s="161">
        <v>1</v>
      </c>
      <c r="J102" s="1">
        <v>45106</v>
      </c>
    </row>
    <row r="103" spans="1:10" ht="22.5">
      <c r="A103" s="90" t="s">
        <v>1880</v>
      </c>
      <c r="B103" s="152" t="s">
        <v>1320</v>
      </c>
      <c r="C103" s="169" t="s">
        <v>1321</v>
      </c>
      <c r="D103" s="158">
        <v>2334.7600000000002</v>
      </c>
      <c r="E103" s="158">
        <f t="shared" si="9"/>
        <v>163.43320000000003</v>
      </c>
      <c r="F103" s="158">
        <f t="shared" si="8"/>
        <v>2498.1932000000002</v>
      </c>
      <c r="G103" s="107" t="s">
        <v>1881</v>
      </c>
      <c r="H103" s="85" t="s">
        <v>1021</v>
      </c>
      <c r="I103" s="161">
        <v>1</v>
      </c>
      <c r="J103" s="1">
        <v>45106</v>
      </c>
    </row>
    <row r="104" spans="1:10">
      <c r="A104" s="90" t="s">
        <v>1882</v>
      </c>
      <c r="B104" s="152" t="s">
        <v>1415</v>
      </c>
      <c r="C104" s="169" t="s">
        <v>1416</v>
      </c>
      <c r="D104" s="158">
        <v>1832.19</v>
      </c>
      <c r="E104" s="158">
        <f t="shared" si="9"/>
        <v>128.25330000000002</v>
      </c>
      <c r="F104" s="158">
        <f t="shared" si="8"/>
        <v>1960.4433000000001</v>
      </c>
      <c r="G104" s="107" t="s">
        <v>1883</v>
      </c>
      <c r="H104" s="85" t="s">
        <v>1021</v>
      </c>
      <c r="I104" s="161">
        <v>1</v>
      </c>
      <c r="J104" s="1">
        <v>45107</v>
      </c>
    </row>
    <row r="105" spans="1:10" ht="22.5">
      <c r="A105" s="90" t="s">
        <v>1884</v>
      </c>
      <c r="B105" s="152" t="s">
        <v>271</v>
      </c>
      <c r="C105" s="169" t="s">
        <v>617</v>
      </c>
      <c r="D105" s="158">
        <v>4460</v>
      </c>
      <c r="E105" s="158">
        <f t="shared" si="9"/>
        <v>312.20000000000005</v>
      </c>
      <c r="F105" s="158">
        <f t="shared" si="8"/>
        <v>4772.2</v>
      </c>
      <c r="G105" s="107" t="s">
        <v>1885</v>
      </c>
      <c r="H105" s="85" t="s">
        <v>1021</v>
      </c>
      <c r="I105" s="161">
        <v>1</v>
      </c>
      <c r="J105" s="1">
        <v>45107</v>
      </c>
    </row>
    <row r="106" spans="1:10">
      <c r="A106" s="90" t="s">
        <v>1886</v>
      </c>
      <c r="B106" s="152" t="s">
        <v>1415</v>
      </c>
      <c r="C106" s="169" t="s">
        <v>1416</v>
      </c>
      <c r="D106" s="158">
        <v>1832.19</v>
      </c>
      <c r="E106" s="158">
        <f t="shared" si="9"/>
        <v>128.25330000000002</v>
      </c>
      <c r="F106" s="158">
        <f t="shared" si="8"/>
        <v>1960.4433000000001</v>
      </c>
      <c r="G106" s="107" t="s">
        <v>1887</v>
      </c>
      <c r="H106" s="85" t="s">
        <v>1021</v>
      </c>
      <c r="I106" s="161">
        <v>1</v>
      </c>
      <c r="J106" s="1">
        <v>45107</v>
      </c>
    </row>
  </sheetData>
  <mergeCells count="1">
    <mergeCell ref="A1:J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5" tint="0.79998168889431442"/>
  </sheetPr>
  <dimension ref="A1:J130"/>
  <sheetViews>
    <sheetView topLeftCell="C12" zoomScale="148" zoomScaleNormal="148" workbookViewId="0">
      <selection activeCell="A2" sqref="A2:XFD126"/>
    </sheetView>
  </sheetViews>
  <sheetFormatPr baseColWidth="10" defaultColWidth="11.42578125" defaultRowHeight="11.25"/>
  <cols>
    <col min="1" max="1" width="10.28515625" style="74" bestFit="1" customWidth="1"/>
    <col min="2" max="2" width="9.42578125" style="74" bestFit="1" customWidth="1"/>
    <col min="3" max="3" width="38.5703125" style="74" bestFit="1" customWidth="1"/>
    <col min="4" max="4" width="10.42578125" style="74" bestFit="1" customWidth="1"/>
    <col min="5" max="5" width="9.5703125" style="74" bestFit="1" customWidth="1"/>
    <col min="6" max="6" width="10.42578125" style="74" bestFit="1" customWidth="1"/>
    <col min="7" max="7" width="104.5703125" style="74" bestFit="1" customWidth="1"/>
    <col min="8" max="8" width="9" style="74" bestFit="1" customWidth="1"/>
    <col min="9" max="9" width="8.85546875" style="74" bestFit="1" customWidth="1"/>
    <col min="10" max="10" width="7" style="74" bestFit="1" customWidth="1"/>
    <col min="11" max="16384" width="11.42578125" style="74"/>
  </cols>
  <sheetData>
    <row r="1" spans="1:10" ht="16.5" customHeight="1">
      <c r="A1" s="232" t="s">
        <v>1356</v>
      </c>
      <c r="B1" s="233"/>
      <c r="C1" s="233"/>
      <c r="D1" s="233"/>
      <c r="E1" s="233"/>
      <c r="F1" s="233"/>
      <c r="G1" s="233"/>
      <c r="H1" s="233"/>
      <c r="I1" s="233"/>
      <c r="J1" s="234"/>
    </row>
    <row r="2" spans="1:10" ht="33.75">
      <c r="A2" s="54" t="s">
        <v>1</v>
      </c>
      <c r="B2" s="52" t="s">
        <v>2</v>
      </c>
      <c r="C2" s="52" t="s">
        <v>3</v>
      </c>
      <c r="D2" s="103" t="s">
        <v>1357</v>
      </c>
      <c r="E2" s="103" t="s">
        <v>1358</v>
      </c>
      <c r="F2" s="103" t="s">
        <v>1359</v>
      </c>
      <c r="G2" s="52" t="s">
        <v>7</v>
      </c>
      <c r="H2" s="52" t="s">
        <v>945</v>
      </c>
      <c r="I2" s="52" t="s">
        <v>479</v>
      </c>
      <c r="J2" s="146" t="s">
        <v>9</v>
      </c>
    </row>
    <row r="3" spans="1:10" s="75" customFormat="1">
      <c r="A3" s="147" t="s">
        <v>1360</v>
      </c>
      <c r="B3" s="147" t="s">
        <v>216</v>
      </c>
      <c r="C3" s="148" t="s">
        <v>753</v>
      </c>
      <c r="D3" s="149">
        <v>2412.81</v>
      </c>
      <c r="E3" s="149">
        <f>+D3*0.07</f>
        <v>168.89670000000001</v>
      </c>
      <c r="F3" s="149">
        <f>+D3+E3</f>
        <v>2581.7066999999997</v>
      </c>
      <c r="G3" s="150" t="s">
        <v>1361</v>
      </c>
      <c r="H3" s="151" t="s">
        <v>837</v>
      </c>
      <c r="I3" s="6">
        <v>3</v>
      </c>
      <c r="J3" s="147">
        <v>44928</v>
      </c>
    </row>
    <row r="4" spans="1:10" s="75" customFormat="1">
      <c r="A4" s="152" t="s">
        <v>1362</v>
      </c>
      <c r="B4" s="152" t="s">
        <v>1363</v>
      </c>
      <c r="C4" s="153" t="s">
        <v>1364</v>
      </c>
      <c r="D4" s="154">
        <v>1500</v>
      </c>
      <c r="E4" s="149">
        <f>+D4*0.07</f>
        <v>105.00000000000001</v>
      </c>
      <c r="F4" s="149">
        <f>+D4+E4</f>
        <v>1605</v>
      </c>
      <c r="G4" s="155" t="s">
        <v>1365</v>
      </c>
      <c r="H4" s="151" t="s">
        <v>837</v>
      </c>
      <c r="I4" s="6">
        <v>1</v>
      </c>
      <c r="J4" s="147">
        <v>44930</v>
      </c>
    </row>
    <row r="5" spans="1:10" s="75" customFormat="1" ht="22.5">
      <c r="A5" s="152" t="s">
        <v>1366</v>
      </c>
      <c r="B5" s="152" t="s">
        <v>1367</v>
      </c>
      <c r="C5" s="153" t="s">
        <v>1368</v>
      </c>
      <c r="D5" s="154">
        <v>4500</v>
      </c>
      <c r="E5" s="149">
        <f>+D5*0.07</f>
        <v>315.00000000000006</v>
      </c>
      <c r="F5" s="149">
        <f>+D5+E5</f>
        <v>4815</v>
      </c>
      <c r="G5" s="155" t="s">
        <v>1369</v>
      </c>
      <c r="H5" s="151" t="s">
        <v>837</v>
      </c>
      <c r="I5" s="6">
        <v>1</v>
      </c>
      <c r="J5" s="147">
        <v>44931</v>
      </c>
    </row>
    <row r="6" spans="1:10" s="75" customFormat="1">
      <c r="A6" s="152" t="s">
        <v>1370</v>
      </c>
      <c r="B6" s="152"/>
      <c r="C6" s="153"/>
      <c r="D6" s="154"/>
      <c r="E6" s="149"/>
      <c r="F6" s="149"/>
      <c r="G6" s="156" t="s">
        <v>475</v>
      </c>
      <c r="H6" s="151"/>
      <c r="I6" s="6"/>
      <c r="J6" s="147"/>
    </row>
    <row r="7" spans="1:10" s="75" customFormat="1">
      <c r="A7" s="152" t="s">
        <v>1371</v>
      </c>
      <c r="B7" s="152"/>
      <c r="C7" s="153"/>
      <c r="D7" s="154"/>
      <c r="E7" s="149"/>
      <c r="F7" s="149"/>
      <c r="G7" s="156" t="s">
        <v>475</v>
      </c>
      <c r="H7" s="151"/>
      <c r="I7" s="6"/>
      <c r="J7" s="147"/>
    </row>
    <row r="8" spans="1:10" s="75" customFormat="1" ht="22.5">
      <c r="A8" s="152" t="s">
        <v>1372</v>
      </c>
      <c r="B8" s="152" t="s">
        <v>1282</v>
      </c>
      <c r="C8" s="153" t="s">
        <v>1283</v>
      </c>
      <c r="D8" s="154">
        <v>1464.57</v>
      </c>
      <c r="E8" s="149">
        <f t="shared" ref="E8:E9" si="0">+D8*0.07</f>
        <v>102.51990000000001</v>
      </c>
      <c r="F8" s="149">
        <f t="shared" ref="F8:F71" si="1">+D8+E8</f>
        <v>1567.0898999999999</v>
      </c>
      <c r="G8" s="155" t="s">
        <v>1373</v>
      </c>
      <c r="H8" s="151" t="s">
        <v>837</v>
      </c>
      <c r="I8" s="6">
        <v>1</v>
      </c>
      <c r="J8" s="147">
        <v>44932</v>
      </c>
    </row>
    <row r="9" spans="1:10" s="75" customFormat="1">
      <c r="A9" s="152" t="s">
        <v>1374</v>
      </c>
      <c r="B9" s="152" t="s">
        <v>1282</v>
      </c>
      <c r="C9" s="153" t="s">
        <v>1283</v>
      </c>
      <c r="D9" s="154">
        <v>4246.6899999999996</v>
      </c>
      <c r="E9" s="149">
        <f t="shared" si="0"/>
        <v>297.26830000000001</v>
      </c>
      <c r="F9" s="149">
        <f t="shared" si="1"/>
        <v>4543.9582999999993</v>
      </c>
      <c r="G9" s="155" t="s">
        <v>1375</v>
      </c>
      <c r="H9" s="151" t="s">
        <v>837</v>
      </c>
      <c r="I9" s="6">
        <v>1</v>
      </c>
      <c r="J9" s="147">
        <v>44938</v>
      </c>
    </row>
    <row r="10" spans="1:10" s="75" customFormat="1">
      <c r="A10" s="152" t="s">
        <v>1376</v>
      </c>
      <c r="B10" s="152" t="s">
        <v>843</v>
      </c>
      <c r="C10" s="153" t="s">
        <v>1034</v>
      </c>
      <c r="D10" s="154">
        <v>9580</v>
      </c>
      <c r="E10" s="154">
        <f>+D10*0</f>
        <v>0</v>
      </c>
      <c r="F10" s="149">
        <f t="shared" si="1"/>
        <v>9580</v>
      </c>
      <c r="G10" s="155" t="s">
        <v>1377</v>
      </c>
      <c r="H10" s="151" t="s">
        <v>837</v>
      </c>
      <c r="I10" s="6">
        <v>6</v>
      </c>
      <c r="J10" s="147">
        <v>44945</v>
      </c>
    </row>
    <row r="11" spans="1:10" s="75" customFormat="1">
      <c r="A11" s="152" t="s">
        <v>1378</v>
      </c>
      <c r="B11" s="152" t="s">
        <v>282</v>
      </c>
      <c r="C11" s="153" t="s">
        <v>811</v>
      </c>
      <c r="D11" s="154">
        <v>14015</v>
      </c>
      <c r="E11" s="154">
        <f>+D11*0.07</f>
        <v>981.05000000000007</v>
      </c>
      <c r="F11" s="149">
        <f t="shared" si="1"/>
        <v>14996.05</v>
      </c>
      <c r="G11" s="155" t="s">
        <v>1379</v>
      </c>
      <c r="H11" s="151" t="s">
        <v>837</v>
      </c>
      <c r="I11" s="6">
        <v>6</v>
      </c>
      <c r="J11" s="147">
        <v>44945</v>
      </c>
    </row>
    <row r="12" spans="1:10" s="75" customFormat="1">
      <c r="A12" s="147" t="s">
        <v>1380</v>
      </c>
      <c r="B12" s="147" t="s">
        <v>1381</v>
      </c>
      <c r="C12" s="148" t="s">
        <v>1382</v>
      </c>
      <c r="D12" s="149">
        <v>7000</v>
      </c>
      <c r="E12" s="154">
        <f t="shared" ref="E12:E26" si="2">+D12*0.07</f>
        <v>490.00000000000006</v>
      </c>
      <c r="F12" s="149">
        <f t="shared" si="1"/>
        <v>7490</v>
      </c>
      <c r="G12" s="150" t="s">
        <v>1383</v>
      </c>
      <c r="H12" s="151" t="s">
        <v>837</v>
      </c>
      <c r="I12" s="6">
        <v>6</v>
      </c>
      <c r="J12" s="147">
        <v>44950</v>
      </c>
    </row>
    <row r="13" spans="1:10" s="75" customFormat="1">
      <c r="A13" s="147" t="s">
        <v>1384</v>
      </c>
      <c r="B13" s="147" t="s">
        <v>1385</v>
      </c>
      <c r="C13" s="148" t="s">
        <v>1386</v>
      </c>
      <c r="D13" s="149">
        <v>14130.44</v>
      </c>
      <c r="E13" s="154">
        <f t="shared" si="2"/>
        <v>989.13080000000014</v>
      </c>
      <c r="F13" s="149">
        <f t="shared" si="1"/>
        <v>15119.570800000001</v>
      </c>
      <c r="G13" s="150" t="s">
        <v>1387</v>
      </c>
      <c r="H13" s="151" t="s">
        <v>837</v>
      </c>
      <c r="I13" s="6">
        <v>6</v>
      </c>
      <c r="J13" s="147">
        <v>44950</v>
      </c>
    </row>
    <row r="14" spans="1:10" s="75" customFormat="1">
      <c r="A14" s="147" t="s">
        <v>1388</v>
      </c>
      <c r="B14" s="147" t="s">
        <v>1389</v>
      </c>
      <c r="C14" s="148" t="s">
        <v>1390</v>
      </c>
      <c r="D14" s="149">
        <v>11823.63</v>
      </c>
      <c r="E14" s="154">
        <f t="shared" si="2"/>
        <v>827.65409999999997</v>
      </c>
      <c r="F14" s="149">
        <f t="shared" si="1"/>
        <v>12651.284099999999</v>
      </c>
      <c r="G14" s="150" t="s">
        <v>1391</v>
      </c>
      <c r="H14" s="151" t="s">
        <v>837</v>
      </c>
      <c r="I14" s="6">
        <v>1</v>
      </c>
      <c r="J14" s="147">
        <v>44949</v>
      </c>
    </row>
    <row r="15" spans="1:10" s="75" customFormat="1">
      <c r="A15" s="152" t="s">
        <v>1392</v>
      </c>
      <c r="B15" s="152" t="s">
        <v>411</v>
      </c>
      <c r="C15" s="153" t="s">
        <v>412</v>
      </c>
      <c r="D15" s="154">
        <v>2782.12</v>
      </c>
      <c r="E15" s="154">
        <f t="shared" si="2"/>
        <v>194.7484</v>
      </c>
      <c r="F15" s="154">
        <f t="shared" si="1"/>
        <v>2976.8683999999998</v>
      </c>
      <c r="G15" s="150" t="s">
        <v>1393</v>
      </c>
      <c r="H15" s="151" t="s">
        <v>837</v>
      </c>
      <c r="I15" s="6">
        <v>1</v>
      </c>
      <c r="J15" s="147">
        <v>44949</v>
      </c>
    </row>
    <row r="16" spans="1:10" s="75" customFormat="1">
      <c r="A16" s="152" t="s">
        <v>1394</v>
      </c>
      <c r="B16" s="147" t="s">
        <v>302</v>
      </c>
      <c r="C16" s="148" t="s">
        <v>1395</v>
      </c>
      <c r="D16" s="149">
        <v>1200</v>
      </c>
      <c r="E16" s="149">
        <f t="shared" si="2"/>
        <v>84.000000000000014</v>
      </c>
      <c r="F16" s="149">
        <f t="shared" si="1"/>
        <v>1284</v>
      </c>
      <c r="G16" s="150" t="s">
        <v>1396</v>
      </c>
      <c r="H16" s="151" t="s">
        <v>837</v>
      </c>
      <c r="I16" s="6">
        <v>1</v>
      </c>
      <c r="J16" s="147">
        <v>44956</v>
      </c>
    </row>
    <row r="17" spans="1:10" s="75" customFormat="1">
      <c r="A17" s="152" t="s">
        <v>1397</v>
      </c>
      <c r="B17" s="152" t="s">
        <v>1398</v>
      </c>
      <c r="C17" s="153" t="s">
        <v>1399</v>
      </c>
      <c r="D17" s="154">
        <v>2115.94</v>
      </c>
      <c r="E17" s="149">
        <f t="shared" si="2"/>
        <v>148.11580000000001</v>
      </c>
      <c r="F17" s="149">
        <f t="shared" si="1"/>
        <v>2264.0558000000001</v>
      </c>
      <c r="G17" s="150" t="s">
        <v>1400</v>
      </c>
      <c r="H17" s="157" t="s">
        <v>837</v>
      </c>
      <c r="I17" s="6">
        <v>1</v>
      </c>
      <c r="J17" s="147">
        <v>44956</v>
      </c>
    </row>
    <row r="18" spans="1:10" s="75" customFormat="1">
      <c r="A18" s="152" t="s">
        <v>1401</v>
      </c>
      <c r="B18" s="152" t="s">
        <v>216</v>
      </c>
      <c r="C18" s="153" t="s">
        <v>753</v>
      </c>
      <c r="D18" s="154">
        <v>6278.63</v>
      </c>
      <c r="E18" s="149">
        <f t="shared" si="2"/>
        <v>439.50410000000005</v>
      </c>
      <c r="F18" s="149">
        <f t="shared" si="1"/>
        <v>6718.1341000000002</v>
      </c>
      <c r="G18" s="150" t="s">
        <v>1402</v>
      </c>
      <c r="H18" s="157" t="s">
        <v>837</v>
      </c>
      <c r="I18" s="6">
        <v>6</v>
      </c>
      <c r="J18" s="147">
        <v>44956</v>
      </c>
    </row>
    <row r="19" spans="1:10" s="75" customFormat="1">
      <c r="A19" s="152" t="s">
        <v>1403</v>
      </c>
      <c r="B19" s="152" t="s">
        <v>41</v>
      </c>
      <c r="C19" s="153" t="s">
        <v>42</v>
      </c>
      <c r="D19" s="154">
        <v>7584.43</v>
      </c>
      <c r="E19" s="149">
        <f t="shared" si="2"/>
        <v>530.91010000000006</v>
      </c>
      <c r="F19" s="149">
        <f t="shared" si="1"/>
        <v>8115.3401000000003</v>
      </c>
      <c r="G19" s="150" t="s">
        <v>1404</v>
      </c>
      <c r="H19" s="151" t="s">
        <v>1405</v>
      </c>
      <c r="I19" s="6">
        <v>6</v>
      </c>
      <c r="J19" s="147">
        <v>44957</v>
      </c>
    </row>
    <row r="20" spans="1:10" s="75" customFormat="1">
      <c r="A20" s="152" t="s">
        <v>1406</v>
      </c>
      <c r="B20" s="152" t="s">
        <v>362</v>
      </c>
      <c r="C20" s="153" t="s">
        <v>756</v>
      </c>
      <c r="D20" s="154">
        <v>3000</v>
      </c>
      <c r="E20" s="149">
        <f t="shared" si="2"/>
        <v>210.00000000000003</v>
      </c>
      <c r="F20" s="149">
        <f t="shared" si="1"/>
        <v>3210</v>
      </c>
      <c r="G20" s="150" t="s">
        <v>1407</v>
      </c>
      <c r="H20" s="151" t="s">
        <v>837</v>
      </c>
      <c r="I20" s="6">
        <v>1</v>
      </c>
      <c r="J20" s="147">
        <v>44957</v>
      </c>
    </row>
    <row r="21" spans="1:10" s="75" customFormat="1">
      <c r="A21" s="152" t="s">
        <v>1408</v>
      </c>
      <c r="B21" s="152" t="s">
        <v>1282</v>
      </c>
      <c r="C21" s="153" t="s">
        <v>1283</v>
      </c>
      <c r="D21" s="154">
        <v>1174.6199999999999</v>
      </c>
      <c r="E21" s="154">
        <f t="shared" si="2"/>
        <v>82.223399999999998</v>
      </c>
      <c r="F21" s="154">
        <f t="shared" si="1"/>
        <v>1256.8434</v>
      </c>
      <c r="G21" s="150" t="s">
        <v>1409</v>
      </c>
      <c r="H21" s="151" t="s">
        <v>837</v>
      </c>
      <c r="I21" s="6">
        <v>1</v>
      </c>
      <c r="J21" s="147">
        <v>44959</v>
      </c>
    </row>
    <row r="22" spans="1:10" s="75" customFormat="1" ht="22.5">
      <c r="A22" s="152" t="s">
        <v>1410</v>
      </c>
      <c r="B22" s="152" t="s">
        <v>403</v>
      </c>
      <c r="C22" s="153" t="s">
        <v>1083</v>
      </c>
      <c r="D22" s="154">
        <v>1104</v>
      </c>
      <c r="E22" s="154">
        <f t="shared" si="2"/>
        <v>77.28</v>
      </c>
      <c r="F22" s="154">
        <f t="shared" si="1"/>
        <v>1181.28</v>
      </c>
      <c r="G22" s="150" t="s">
        <v>1411</v>
      </c>
      <c r="H22" s="151" t="s">
        <v>837</v>
      </c>
      <c r="I22" s="6">
        <v>1</v>
      </c>
      <c r="J22" s="147">
        <v>44959</v>
      </c>
    </row>
    <row r="23" spans="1:10" s="75" customFormat="1">
      <c r="A23" s="152" t="s">
        <v>1412</v>
      </c>
      <c r="B23" s="152" t="s">
        <v>1282</v>
      </c>
      <c r="C23" s="153" t="s">
        <v>1283</v>
      </c>
      <c r="D23" s="154">
        <v>1259.47</v>
      </c>
      <c r="E23" s="154">
        <f t="shared" si="2"/>
        <v>88.162900000000008</v>
      </c>
      <c r="F23" s="154">
        <f t="shared" si="1"/>
        <v>1347.6329000000001</v>
      </c>
      <c r="G23" s="150" t="s">
        <v>1413</v>
      </c>
      <c r="H23" s="151" t="s">
        <v>837</v>
      </c>
      <c r="I23" s="6">
        <v>1</v>
      </c>
      <c r="J23" s="147">
        <v>44959</v>
      </c>
    </row>
    <row r="24" spans="1:10" s="75" customFormat="1">
      <c r="A24" s="152" t="s">
        <v>1414</v>
      </c>
      <c r="B24" s="152" t="s">
        <v>1415</v>
      </c>
      <c r="C24" s="153" t="s">
        <v>1416</v>
      </c>
      <c r="D24" s="154">
        <v>3026.23</v>
      </c>
      <c r="E24" s="154">
        <f t="shared" si="2"/>
        <v>211.83610000000002</v>
      </c>
      <c r="F24" s="154">
        <f t="shared" si="1"/>
        <v>3238.0661</v>
      </c>
      <c r="G24" s="150" t="s">
        <v>1417</v>
      </c>
      <c r="H24" s="151" t="s">
        <v>837</v>
      </c>
      <c r="I24" s="6">
        <v>1</v>
      </c>
      <c r="J24" s="147">
        <v>44959</v>
      </c>
    </row>
    <row r="25" spans="1:10" s="75" customFormat="1" ht="22.5">
      <c r="A25" s="152" t="s">
        <v>1418</v>
      </c>
      <c r="B25" s="152" t="s">
        <v>1314</v>
      </c>
      <c r="C25" s="153" t="s">
        <v>1315</v>
      </c>
      <c r="D25" s="154">
        <v>14800</v>
      </c>
      <c r="E25" s="154">
        <f t="shared" si="2"/>
        <v>1036</v>
      </c>
      <c r="F25" s="154">
        <f t="shared" si="1"/>
        <v>15836</v>
      </c>
      <c r="G25" s="150" t="s">
        <v>1419</v>
      </c>
      <c r="H25" s="151" t="s">
        <v>837</v>
      </c>
      <c r="I25" s="6">
        <v>12</v>
      </c>
      <c r="J25" s="147">
        <v>44960</v>
      </c>
    </row>
    <row r="26" spans="1:10" s="75" customFormat="1">
      <c r="A26" s="152" t="s">
        <v>1420</v>
      </c>
      <c r="B26" s="152" t="s">
        <v>1415</v>
      </c>
      <c r="C26" s="153" t="s">
        <v>1416</v>
      </c>
      <c r="D26" s="154">
        <v>1919.23</v>
      </c>
      <c r="E26" s="154">
        <f t="shared" si="2"/>
        <v>134.34610000000001</v>
      </c>
      <c r="F26" s="154">
        <f t="shared" si="1"/>
        <v>2053.5761000000002</v>
      </c>
      <c r="G26" s="150" t="s">
        <v>1421</v>
      </c>
      <c r="H26" s="151" t="s">
        <v>837</v>
      </c>
      <c r="I26" s="6">
        <v>1</v>
      </c>
      <c r="J26" s="147">
        <v>44960</v>
      </c>
    </row>
    <row r="27" spans="1:10" s="75" customFormat="1" ht="22.5">
      <c r="A27" s="152" t="s">
        <v>1422</v>
      </c>
      <c r="B27" s="152" t="s">
        <v>1423</v>
      </c>
      <c r="C27" s="153" t="s">
        <v>1424</v>
      </c>
      <c r="D27" s="154">
        <v>9435</v>
      </c>
      <c r="E27" s="154">
        <v>0</v>
      </c>
      <c r="F27" s="154">
        <f t="shared" si="1"/>
        <v>9435</v>
      </c>
      <c r="G27" s="150" t="s">
        <v>1425</v>
      </c>
      <c r="H27" s="151" t="s">
        <v>837</v>
      </c>
      <c r="I27" s="6">
        <v>2</v>
      </c>
      <c r="J27" s="147">
        <v>44963</v>
      </c>
    </row>
    <row r="28" spans="1:10" s="75" customFormat="1" ht="22.5">
      <c r="A28" s="147" t="s">
        <v>1426</v>
      </c>
      <c r="B28" s="147" t="s">
        <v>403</v>
      </c>
      <c r="C28" s="148" t="s">
        <v>1083</v>
      </c>
      <c r="D28" s="149">
        <v>1300</v>
      </c>
      <c r="E28" s="149">
        <f>+D28*0.07</f>
        <v>91.000000000000014</v>
      </c>
      <c r="F28" s="149">
        <f t="shared" si="1"/>
        <v>1391</v>
      </c>
      <c r="G28" s="150" t="s">
        <v>1427</v>
      </c>
      <c r="H28" s="151" t="s">
        <v>837</v>
      </c>
      <c r="I28" s="6">
        <v>1</v>
      </c>
      <c r="J28" s="147">
        <v>44965</v>
      </c>
    </row>
    <row r="29" spans="1:10" s="75" customFormat="1">
      <c r="A29" s="152" t="s">
        <v>1428</v>
      </c>
      <c r="B29" s="152" t="s">
        <v>216</v>
      </c>
      <c r="C29" s="153" t="s">
        <v>753</v>
      </c>
      <c r="D29" s="154">
        <v>1052.06</v>
      </c>
      <c r="E29" s="149">
        <f>+D29*0.07</f>
        <v>73.644199999999998</v>
      </c>
      <c r="F29" s="149">
        <f t="shared" si="1"/>
        <v>1125.7041999999999</v>
      </c>
      <c r="G29" s="150" t="s">
        <v>1429</v>
      </c>
      <c r="H29" s="151" t="s">
        <v>837</v>
      </c>
      <c r="I29" s="6">
        <v>1</v>
      </c>
      <c r="J29" s="147">
        <v>44966</v>
      </c>
    </row>
    <row r="30" spans="1:10" s="75" customFormat="1">
      <c r="A30" s="147" t="s">
        <v>1430</v>
      </c>
      <c r="B30" s="147" t="s">
        <v>1431</v>
      </c>
      <c r="C30" s="148" t="s">
        <v>1432</v>
      </c>
      <c r="D30" s="149">
        <v>14500</v>
      </c>
      <c r="E30" s="149">
        <f>+D30*0</f>
        <v>0</v>
      </c>
      <c r="F30" s="149">
        <f t="shared" si="1"/>
        <v>14500</v>
      </c>
      <c r="G30" s="150" t="s">
        <v>1433</v>
      </c>
      <c r="H30" s="151" t="s">
        <v>837</v>
      </c>
      <c r="I30" s="6">
        <v>12</v>
      </c>
      <c r="J30" s="147">
        <v>44971</v>
      </c>
    </row>
    <row r="31" spans="1:10" s="75" customFormat="1">
      <c r="A31" s="147" t="s">
        <v>1434</v>
      </c>
      <c r="B31" s="147" t="s">
        <v>1415</v>
      </c>
      <c r="C31" s="148" t="s">
        <v>1416</v>
      </c>
      <c r="D31" s="149">
        <v>1091.48</v>
      </c>
      <c r="E31" s="149">
        <f t="shared" ref="E31:E79" si="3">+D31*0.07</f>
        <v>76.403600000000012</v>
      </c>
      <c r="F31" s="149">
        <f t="shared" si="1"/>
        <v>1167.8836000000001</v>
      </c>
      <c r="G31" s="150" t="s">
        <v>1435</v>
      </c>
      <c r="H31" s="151" t="s">
        <v>837</v>
      </c>
      <c r="I31" s="6">
        <v>1</v>
      </c>
      <c r="J31" s="147">
        <v>44966</v>
      </c>
    </row>
    <row r="32" spans="1:10" s="75" customFormat="1">
      <c r="A32" s="147" t="s">
        <v>1436</v>
      </c>
      <c r="B32" s="147" t="s">
        <v>1282</v>
      </c>
      <c r="C32" s="148" t="s">
        <v>1283</v>
      </c>
      <c r="D32" s="149">
        <v>9735</v>
      </c>
      <c r="E32" s="149">
        <f t="shared" si="3"/>
        <v>681.45</v>
      </c>
      <c r="F32" s="149">
        <f t="shared" si="1"/>
        <v>10416.450000000001</v>
      </c>
      <c r="G32" s="150" t="s">
        <v>1437</v>
      </c>
      <c r="H32" s="151" t="s">
        <v>837</v>
      </c>
      <c r="I32" s="6">
        <v>1</v>
      </c>
      <c r="J32" s="147">
        <v>44966</v>
      </c>
    </row>
    <row r="33" spans="1:10" s="75" customFormat="1">
      <c r="A33" s="147" t="s">
        <v>1438</v>
      </c>
      <c r="B33" s="147" t="s">
        <v>467</v>
      </c>
      <c r="C33" s="148" t="s">
        <v>468</v>
      </c>
      <c r="D33" s="149">
        <v>3220</v>
      </c>
      <c r="E33" s="149">
        <f t="shared" si="3"/>
        <v>225.40000000000003</v>
      </c>
      <c r="F33" s="149">
        <f t="shared" si="1"/>
        <v>3445.4</v>
      </c>
      <c r="G33" s="150" t="s">
        <v>1439</v>
      </c>
      <c r="H33" s="151" t="s">
        <v>837</v>
      </c>
      <c r="I33" s="6">
        <v>4</v>
      </c>
      <c r="J33" s="147">
        <v>44966</v>
      </c>
    </row>
    <row r="34" spans="1:10" s="75" customFormat="1">
      <c r="A34" s="147" t="s">
        <v>1440</v>
      </c>
      <c r="B34" s="147" t="s">
        <v>714</v>
      </c>
      <c r="C34" s="148" t="s">
        <v>823</v>
      </c>
      <c r="D34" s="149">
        <v>2400</v>
      </c>
      <c r="E34" s="149">
        <f t="shared" si="3"/>
        <v>168.00000000000003</v>
      </c>
      <c r="F34" s="149">
        <f t="shared" si="1"/>
        <v>2568</v>
      </c>
      <c r="G34" s="150" t="s">
        <v>1441</v>
      </c>
      <c r="H34" s="151" t="s">
        <v>837</v>
      </c>
      <c r="I34" s="6">
        <v>1</v>
      </c>
      <c r="J34" s="147">
        <v>44966</v>
      </c>
    </row>
    <row r="35" spans="1:10" s="75" customFormat="1">
      <c r="A35" s="147" t="s">
        <v>1442</v>
      </c>
      <c r="B35" s="152" t="s">
        <v>1415</v>
      </c>
      <c r="C35" s="153" t="s">
        <v>1416</v>
      </c>
      <c r="D35" s="154">
        <v>1706</v>
      </c>
      <c r="E35" s="154">
        <f t="shared" si="3"/>
        <v>119.42000000000002</v>
      </c>
      <c r="F35" s="154">
        <f t="shared" si="1"/>
        <v>1825.42</v>
      </c>
      <c r="G35" s="150" t="s">
        <v>1443</v>
      </c>
      <c r="H35" s="151" t="s">
        <v>837</v>
      </c>
      <c r="I35" s="6">
        <v>1</v>
      </c>
      <c r="J35" s="147">
        <v>44967</v>
      </c>
    </row>
    <row r="36" spans="1:10" s="75" customFormat="1">
      <c r="A36" s="147" t="s">
        <v>1444</v>
      </c>
      <c r="B36" s="152" t="s">
        <v>282</v>
      </c>
      <c r="C36" s="153" t="s">
        <v>811</v>
      </c>
      <c r="D36" s="154">
        <v>1900</v>
      </c>
      <c r="E36" s="154">
        <f t="shared" si="3"/>
        <v>133</v>
      </c>
      <c r="F36" s="154">
        <f t="shared" si="1"/>
        <v>2033</v>
      </c>
      <c r="G36" s="150" t="s">
        <v>1445</v>
      </c>
      <c r="H36" s="151" t="s">
        <v>837</v>
      </c>
      <c r="I36" s="6">
        <v>2</v>
      </c>
      <c r="J36" s="147">
        <v>44967</v>
      </c>
    </row>
    <row r="37" spans="1:10" s="75" customFormat="1">
      <c r="A37" s="147" t="s">
        <v>1446</v>
      </c>
      <c r="B37" s="152" t="s">
        <v>61</v>
      </c>
      <c r="C37" s="153" t="s">
        <v>62</v>
      </c>
      <c r="D37" s="154">
        <v>1169.76</v>
      </c>
      <c r="E37" s="154">
        <f t="shared" si="3"/>
        <v>81.883200000000002</v>
      </c>
      <c r="F37" s="154">
        <f t="shared" si="1"/>
        <v>1251.6432</v>
      </c>
      <c r="G37" s="155" t="s">
        <v>1447</v>
      </c>
      <c r="H37" s="151" t="s">
        <v>837</v>
      </c>
      <c r="I37" s="6">
        <v>1</v>
      </c>
      <c r="J37" s="147">
        <v>44967</v>
      </c>
    </row>
    <row r="38" spans="1:10" s="75" customFormat="1" ht="22.5">
      <c r="A38" s="152" t="s">
        <v>1448</v>
      </c>
      <c r="B38" s="152" t="s">
        <v>1449</v>
      </c>
      <c r="C38" s="153" t="s">
        <v>1450</v>
      </c>
      <c r="D38" s="154">
        <v>1230</v>
      </c>
      <c r="E38" s="154">
        <f t="shared" si="3"/>
        <v>86.100000000000009</v>
      </c>
      <c r="F38" s="154">
        <f t="shared" si="1"/>
        <v>1316.1</v>
      </c>
      <c r="G38" s="155" t="s">
        <v>1451</v>
      </c>
      <c r="H38" s="151" t="s">
        <v>1021</v>
      </c>
      <c r="I38" s="6">
        <v>1</v>
      </c>
      <c r="J38" s="147">
        <v>44970</v>
      </c>
    </row>
    <row r="39" spans="1:10" s="75" customFormat="1">
      <c r="A39" s="147" t="s">
        <v>1452</v>
      </c>
      <c r="B39" s="147" t="s">
        <v>302</v>
      </c>
      <c r="C39" s="148" t="s">
        <v>1395</v>
      </c>
      <c r="D39" s="149">
        <v>10200</v>
      </c>
      <c r="E39" s="149">
        <f t="shared" si="3"/>
        <v>714.00000000000011</v>
      </c>
      <c r="F39" s="149">
        <f t="shared" si="1"/>
        <v>10914</v>
      </c>
      <c r="G39" s="155" t="s">
        <v>1453</v>
      </c>
      <c r="H39" s="151" t="s">
        <v>837</v>
      </c>
      <c r="I39" s="6">
        <v>1</v>
      </c>
      <c r="J39" s="147">
        <v>44970</v>
      </c>
    </row>
    <row r="40" spans="1:10" s="75" customFormat="1">
      <c r="A40" s="147" t="s">
        <v>1454</v>
      </c>
      <c r="B40" s="147" t="s">
        <v>538</v>
      </c>
      <c r="C40" s="148" t="s">
        <v>539</v>
      </c>
      <c r="D40" s="149">
        <v>10280.370000000001</v>
      </c>
      <c r="E40" s="149">
        <f t="shared" si="3"/>
        <v>719.62590000000012</v>
      </c>
      <c r="F40" s="149">
        <f t="shared" si="1"/>
        <v>10999.995900000002</v>
      </c>
      <c r="G40" s="155" t="s">
        <v>1455</v>
      </c>
      <c r="H40" s="151" t="s">
        <v>837</v>
      </c>
      <c r="I40" s="6">
        <v>1</v>
      </c>
      <c r="J40" s="147">
        <v>44971</v>
      </c>
    </row>
    <row r="41" spans="1:10" s="75" customFormat="1">
      <c r="A41" s="152" t="s">
        <v>1456</v>
      </c>
      <c r="B41" s="152" t="s">
        <v>1286</v>
      </c>
      <c r="C41" s="153" t="s">
        <v>1287</v>
      </c>
      <c r="D41" s="154">
        <v>1657.13</v>
      </c>
      <c r="E41" s="154">
        <f t="shared" si="3"/>
        <v>115.99910000000001</v>
      </c>
      <c r="F41" s="154">
        <f t="shared" si="1"/>
        <v>1773.1291000000001</v>
      </c>
      <c r="G41" s="155" t="s">
        <v>1457</v>
      </c>
      <c r="H41" s="151" t="s">
        <v>1021</v>
      </c>
      <c r="I41" s="6">
        <v>1</v>
      </c>
      <c r="J41" s="147">
        <v>44970</v>
      </c>
    </row>
    <row r="42" spans="1:10" s="75" customFormat="1">
      <c r="A42" s="152" t="s">
        <v>1458</v>
      </c>
      <c r="B42" s="152" t="s">
        <v>1415</v>
      </c>
      <c r="C42" s="153" t="s">
        <v>1416</v>
      </c>
      <c r="D42" s="154">
        <v>2151.0700000000002</v>
      </c>
      <c r="E42" s="154">
        <f t="shared" si="3"/>
        <v>150.57490000000001</v>
      </c>
      <c r="F42" s="154">
        <f t="shared" si="1"/>
        <v>2301.6449000000002</v>
      </c>
      <c r="G42" s="150" t="s">
        <v>1459</v>
      </c>
      <c r="H42" s="151" t="s">
        <v>837</v>
      </c>
      <c r="I42" s="6">
        <v>1</v>
      </c>
      <c r="J42" s="147">
        <v>44971</v>
      </c>
    </row>
    <row r="43" spans="1:10" s="75" customFormat="1">
      <c r="A43" s="147" t="s">
        <v>1460</v>
      </c>
      <c r="B43" s="147" t="s">
        <v>1286</v>
      </c>
      <c r="C43" s="148" t="s">
        <v>1287</v>
      </c>
      <c r="D43" s="149">
        <v>3996.14</v>
      </c>
      <c r="E43" s="154">
        <f t="shared" si="3"/>
        <v>279.72980000000001</v>
      </c>
      <c r="F43" s="154">
        <f t="shared" si="1"/>
        <v>4275.8697999999995</v>
      </c>
      <c r="G43" s="150" t="s">
        <v>1461</v>
      </c>
      <c r="H43" s="151" t="s">
        <v>837</v>
      </c>
      <c r="I43" s="6">
        <v>1</v>
      </c>
      <c r="J43" s="147">
        <v>44971</v>
      </c>
    </row>
    <row r="44" spans="1:10" s="75" customFormat="1">
      <c r="A44" s="147" t="s">
        <v>1462</v>
      </c>
      <c r="B44" s="147" t="s">
        <v>1389</v>
      </c>
      <c r="C44" s="148" t="s">
        <v>1390</v>
      </c>
      <c r="D44" s="149">
        <v>13653.51</v>
      </c>
      <c r="E44" s="154">
        <f t="shared" si="3"/>
        <v>955.74570000000006</v>
      </c>
      <c r="F44" s="154">
        <f t="shared" si="1"/>
        <v>14609.2557</v>
      </c>
      <c r="G44" s="150" t="s">
        <v>1463</v>
      </c>
      <c r="H44" s="151" t="s">
        <v>837</v>
      </c>
      <c r="I44" s="6">
        <v>1</v>
      </c>
      <c r="J44" s="147">
        <v>44971</v>
      </c>
    </row>
    <row r="45" spans="1:10" s="75" customFormat="1" ht="22.5">
      <c r="A45" s="152" t="s">
        <v>1464</v>
      </c>
      <c r="B45" s="152" t="s">
        <v>1293</v>
      </c>
      <c r="C45" s="153" t="s">
        <v>1294</v>
      </c>
      <c r="D45" s="154">
        <v>6700</v>
      </c>
      <c r="E45" s="154">
        <f t="shared" si="3"/>
        <v>469.00000000000006</v>
      </c>
      <c r="F45" s="154">
        <f t="shared" si="1"/>
        <v>7169</v>
      </c>
      <c r="G45" s="155" t="s">
        <v>1465</v>
      </c>
      <c r="H45" s="151" t="s">
        <v>837</v>
      </c>
      <c r="I45" s="6">
        <v>1</v>
      </c>
      <c r="J45" s="147">
        <v>44973</v>
      </c>
    </row>
    <row r="46" spans="1:10" s="75" customFormat="1" ht="22.5">
      <c r="A46" s="152" t="s">
        <v>1466</v>
      </c>
      <c r="B46" s="152" t="s">
        <v>290</v>
      </c>
      <c r="C46" s="153" t="s">
        <v>990</v>
      </c>
      <c r="D46" s="154">
        <v>1661.52</v>
      </c>
      <c r="E46" s="154">
        <f t="shared" si="3"/>
        <v>116.30640000000001</v>
      </c>
      <c r="F46" s="154">
        <f t="shared" si="1"/>
        <v>1777.8263999999999</v>
      </c>
      <c r="G46" s="155" t="s">
        <v>1467</v>
      </c>
      <c r="H46" s="151" t="s">
        <v>837</v>
      </c>
      <c r="I46" s="6">
        <v>1</v>
      </c>
      <c r="J46" s="147">
        <v>44973</v>
      </c>
    </row>
    <row r="47" spans="1:10" s="75" customFormat="1" ht="22.5">
      <c r="A47" s="152" t="s">
        <v>1468</v>
      </c>
      <c r="B47" s="152" t="s">
        <v>1469</v>
      </c>
      <c r="C47" s="153" t="s">
        <v>1470</v>
      </c>
      <c r="D47" s="154">
        <v>1500</v>
      </c>
      <c r="E47" s="154">
        <f t="shared" si="3"/>
        <v>105.00000000000001</v>
      </c>
      <c r="F47" s="154">
        <f t="shared" si="1"/>
        <v>1605</v>
      </c>
      <c r="G47" s="155" t="s">
        <v>1471</v>
      </c>
      <c r="H47" s="151" t="s">
        <v>837</v>
      </c>
      <c r="I47" s="6">
        <v>1</v>
      </c>
      <c r="J47" s="147">
        <v>44973</v>
      </c>
    </row>
    <row r="48" spans="1:10" s="75" customFormat="1">
      <c r="A48" s="152" t="s">
        <v>1472</v>
      </c>
      <c r="B48" s="152" t="s">
        <v>1473</v>
      </c>
      <c r="C48" s="153" t="s">
        <v>1474</v>
      </c>
      <c r="D48" s="154">
        <v>2080</v>
      </c>
      <c r="E48" s="154">
        <f t="shared" si="3"/>
        <v>145.60000000000002</v>
      </c>
      <c r="F48" s="154">
        <f t="shared" si="1"/>
        <v>2225.6</v>
      </c>
      <c r="G48" s="155" t="s">
        <v>1475</v>
      </c>
      <c r="H48" s="151" t="s">
        <v>850</v>
      </c>
      <c r="I48" s="6">
        <v>1</v>
      </c>
      <c r="J48" s="147">
        <v>44974</v>
      </c>
    </row>
    <row r="49" spans="1:10" s="75" customFormat="1">
      <c r="A49" s="152" t="s">
        <v>1476</v>
      </c>
      <c r="B49" s="152" t="s">
        <v>1175</v>
      </c>
      <c r="C49" s="153" t="s">
        <v>1176</v>
      </c>
      <c r="D49" s="154">
        <v>6000</v>
      </c>
      <c r="E49" s="154">
        <f t="shared" si="3"/>
        <v>420.00000000000006</v>
      </c>
      <c r="F49" s="154">
        <f t="shared" si="1"/>
        <v>6420</v>
      </c>
      <c r="G49" s="155" t="s">
        <v>1477</v>
      </c>
      <c r="H49" s="151" t="s">
        <v>837</v>
      </c>
      <c r="I49" s="6">
        <v>1</v>
      </c>
      <c r="J49" s="147">
        <v>44974</v>
      </c>
    </row>
    <row r="50" spans="1:10" s="75" customFormat="1">
      <c r="A50" s="152" t="s">
        <v>1478</v>
      </c>
      <c r="B50" s="152" t="s">
        <v>1286</v>
      </c>
      <c r="C50" s="153" t="s">
        <v>1287</v>
      </c>
      <c r="D50" s="154">
        <v>2093.6</v>
      </c>
      <c r="E50" s="154">
        <f t="shared" si="3"/>
        <v>146.55200000000002</v>
      </c>
      <c r="F50" s="154">
        <f t="shared" si="1"/>
        <v>2240.152</v>
      </c>
      <c r="G50" s="155" t="s">
        <v>1479</v>
      </c>
      <c r="H50" s="151" t="s">
        <v>837</v>
      </c>
      <c r="I50" s="6">
        <v>1</v>
      </c>
      <c r="J50" s="147">
        <v>44974</v>
      </c>
    </row>
    <row r="51" spans="1:10" s="75" customFormat="1">
      <c r="A51" s="152" t="s">
        <v>1480</v>
      </c>
      <c r="B51" s="152" t="s">
        <v>1328</v>
      </c>
      <c r="C51" s="153" t="s">
        <v>1329</v>
      </c>
      <c r="D51" s="154">
        <v>1600.86</v>
      </c>
      <c r="E51" s="154">
        <f t="shared" si="3"/>
        <v>112.06020000000001</v>
      </c>
      <c r="F51" s="154">
        <f t="shared" si="1"/>
        <v>1712.9202</v>
      </c>
      <c r="G51" s="155" t="s">
        <v>1481</v>
      </c>
      <c r="H51" s="151" t="s">
        <v>837</v>
      </c>
      <c r="I51" s="6">
        <v>1</v>
      </c>
      <c r="J51" s="147">
        <v>44974</v>
      </c>
    </row>
    <row r="52" spans="1:10" s="75" customFormat="1">
      <c r="A52" s="152" t="s">
        <v>1482</v>
      </c>
      <c r="B52" s="152" t="s">
        <v>1320</v>
      </c>
      <c r="C52" s="153" t="s">
        <v>1321</v>
      </c>
      <c r="D52" s="154">
        <v>1703.87</v>
      </c>
      <c r="E52" s="154">
        <f t="shared" si="3"/>
        <v>119.2709</v>
      </c>
      <c r="F52" s="154">
        <f t="shared" si="1"/>
        <v>1823.1408999999999</v>
      </c>
      <c r="G52" s="155" t="s">
        <v>1483</v>
      </c>
      <c r="H52" s="151" t="s">
        <v>837</v>
      </c>
      <c r="I52" s="6">
        <v>1</v>
      </c>
      <c r="J52" s="147">
        <v>44974</v>
      </c>
    </row>
    <row r="53" spans="1:10" s="75" customFormat="1">
      <c r="A53" s="152" t="s">
        <v>1484</v>
      </c>
      <c r="B53" s="152" t="s">
        <v>1485</v>
      </c>
      <c r="C53" s="153" t="s">
        <v>1486</v>
      </c>
      <c r="D53" s="154">
        <v>1684.52</v>
      </c>
      <c r="E53" s="154">
        <f t="shared" si="3"/>
        <v>117.91640000000001</v>
      </c>
      <c r="F53" s="154">
        <f t="shared" si="1"/>
        <v>1802.4364</v>
      </c>
      <c r="G53" s="155" t="s">
        <v>1487</v>
      </c>
      <c r="H53" s="151" t="s">
        <v>837</v>
      </c>
      <c r="I53" s="6">
        <v>1</v>
      </c>
      <c r="J53" s="147">
        <v>44974</v>
      </c>
    </row>
    <row r="54" spans="1:10" s="75" customFormat="1">
      <c r="A54" s="152" t="s">
        <v>1488</v>
      </c>
      <c r="B54" s="152" t="s">
        <v>692</v>
      </c>
      <c r="C54" s="153" t="s">
        <v>693</v>
      </c>
      <c r="D54" s="154">
        <v>2250</v>
      </c>
      <c r="E54" s="154">
        <f t="shared" si="3"/>
        <v>157.50000000000003</v>
      </c>
      <c r="F54" s="154">
        <f t="shared" si="1"/>
        <v>2407.5</v>
      </c>
      <c r="G54" s="155" t="s">
        <v>1489</v>
      </c>
      <c r="H54" s="151" t="s">
        <v>1490</v>
      </c>
      <c r="I54" s="6">
        <v>1</v>
      </c>
      <c r="J54" s="147">
        <v>44979</v>
      </c>
    </row>
    <row r="55" spans="1:10" s="75" customFormat="1">
      <c r="A55" s="152" t="s">
        <v>1491</v>
      </c>
      <c r="B55" s="152" t="s">
        <v>1286</v>
      </c>
      <c r="C55" s="153" t="s">
        <v>1287</v>
      </c>
      <c r="D55" s="154">
        <v>1905.33</v>
      </c>
      <c r="E55" s="154">
        <f t="shared" si="3"/>
        <v>133.37309999999999</v>
      </c>
      <c r="F55" s="154">
        <f t="shared" si="1"/>
        <v>2038.7030999999999</v>
      </c>
      <c r="G55" s="155" t="s">
        <v>1492</v>
      </c>
      <c r="H55" s="151" t="s">
        <v>837</v>
      </c>
      <c r="I55" s="6">
        <v>1</v>
      </c>
      <c r="J55" s="147">
        <v>44979</v>
      </c>
    </row>
    <row r="56" spans="1:10" s="75" customFormat="1">
      <c r="A56" s="152" t="s">
        <v>1493</v>
      </c>
      <c r="B56" s="152" t="s">
        <v>1415</v>
      </c>
      <c r="C56" s="153" t="s">
        <v>1416</v>
      </c>
      <c r="D56" s="154">
        <v>1156.77</v>
      </c>
      <c r="E56" s="154">
        <f t="shared" si="3"/>
        <v>80.9739</v>
      </c>
      <c r="F56" s="154">
        <f t="shared" si="1"/>
        <v>1237.7438999999999</v>
      </c>
      <c r="G56" s="155" t="s">
        <v>1494</v>
      </c>
      <c r="H56" s="151" t="s">
        <v>837</v>
      </c>
      <c r="I56" s="6">
        <v>1</v>
      </c>
      <c r="J56" s="147">
        <v>44979</v>
      </c>
    </row>
    <row r="57" spans="1:10" s="75" customFormat="1">
      <c r="A57" s="152" t="s">
        <v>1495</v>
      </c>
      <c r="B57" s="152" t="s">
        <v>1415</v>
      </c>
      <c r="C57" s="153" t="s">
        <v>1416</v>
      </c>
      <c r="D57" s="154">
        <v>1770.12</v>
      </c>
      <c r="E57" s="154">
        <f t="shared" si="3"/>
        <v>123.9084</v>
      </c>
      <c r="F57" s="154">
        <f t="shared" si="1"/>
        <v>1894.0283999999999</v>
      </c>
      <c r="G57" s="155" t="s">
        <v>1496</v>
      </c>
      <c r="H57" s="151" t="s">
        <v>837</v>
      </c>
      <c r="I57" s="6">
        <v>1</v>
      </c>
      <c r="J57" s="147">
        <v>44979</v>
      </c>
    </row>
    <row r="58" spans="1:10" s="75" customFormat="1">
      <c r="A58" s="152" t="s">
        <v>1497</v>
      </c>
      <c r="B58" s="152" t="s">
        <v>41</v>
      </c>
      <c r="C58" s="153" t="s">
        <v>42</v>
      </c>
      <c r="D58" s="154">
        <v>1872.5</v>
      </c>
      <c r="E58" s="154">
        <f t="shared" si="3"/>
        <v>131.07500000000002</v>
      </c>
      <c r="F58" s="154">
        <f t="shared" si="1"/>
        <v>2003.575</v>
      </c>
      <c r="G58" s="155" t="s">
        <v>1498</v>
      </c>
      <c r="H58" s="151" t="s">
        <v>850</v>
      </c>
      <c r="I58" s="6">
        <v>2</v>
      </c>
      <c r="J58" s="147">
        <v>44979</v>
      </c>
    </row>
    <row r="59" spans="1:10" s="75" customFormat="1" ht="22.5">
      <c r="A59" s="152" t="s">
        <v>1499</v>
      </c>
      <c r="B59" s="152" t="s">
        <v>940</v>
      </c>
      <c r="C59" s="153" t="s">
        <v>941</v>
      </c>
      <c r="D59" s="154">
        <v>1317.65</v>
      </c>
      <c r="E59" s="154">
        <f t="shared" si="3"/>
        <v>92.235500000000016</v>
      </c>
      <c r="F59" s="154">
        <f t="shared" si="1"/>
        <v>1409.8855000000001</v>
      </c>
      <c r="G59" s="155" t="s">
        <v>1500</v>
      </c>
      <c r="H59" s="151" t="s">
        <v>837</v>
      </c>
      <c r="I59" s="6">
        <v>1</v>
      </c>
      <c r="J59" s="147">
        <v>44979</v>
      </c>
    </row>
    <row r="60" spans="1:10" s="75" customFormat="1">
      <c r="A60" s="152" t="s">
        <v>1501</v>
      </c>
      <c r="B60" s="152" t="s">
        <v>894</v>
      </c>
      <c r="C60" s="153" t="s">
        <v>895</v>
      </c>
      <c r="D60" s="154">
        <v>7002.71</v>
      </c>
      <c r="E60" s="154">
        <f t="shared" si="3"/>
        <v>490.18970000000007</v>
      </c>
      <c r="F60" s="154">
        <f t="shared" si="1"/>
        <v>7492.8996999999999</v>
      </c>
      <c r="G60" s="155" t="s">
        <v>1502</v>
      </c>
      <c r="H60" s="151" t="s">
        <v>837</v>
      </c>
      <c r="I60" s="6">
        <v>12</v>
      </c>
      <c r="J60" s="147">
        <v>44980</v>
      </c>
    </row>
    <row r="61" spans="1:10" s="75" customFormat="1">
      <c r="A61" s="152" t="s">
        <v>1503</v>
      </c>
      <c r="B61" s="152" t="s">
        <v>1282</v>
      </c>
      <c r="C61" s="153" t="s">
        <v>1283</v>
      </c>
      <c r="D61" s="154">
        <v>1334.22</v>
      </c>
      <c r="E61" s="154">
        <f t="shared" si="3"/>
        <v>93.395400000000009</v>
      </c>
      <c r="F61" s="154">
        <f t="shared" si="1"/>
        <v>1427.6154000000001</v>
      </c>
      <c r="G61" s="155" t="s">
        <v>1504</v>
      </c>
      <c r="H61" s="151" t="s">
        <v>837</v>
      </c>
      <c r="I61" s="6">
        <v>1</v>
      </c>
      <c r="J61" s="147">
        <v>44980</v>
      </c>
    </row>
    <row r="62" spans="1:10" s="75" customFormat="1">
      <c r="A62" s="152" t="s">
        <v>1505</v>
      </c>
      <c r="B62" s="152" t="s">
        <v>1415</v>
      </c>
      <c r="C62" s="153" t="s">
        <v>1416</v>
      </c>
      <c r="D62" s="154">
        <v>6916.3</v>
      </c>
      <c r="E62" s="154">
        <f t="shared" si="3"/>
        <v>484.14100000000008</v>
      </c>
      <c r="F62" s="154">
        <f t="shared" si="1"/>
        <v>7400.4410000000007</v>
      </c>
      <c r="G62" s="155" t="s">
        <v>1506</v>
      </c>
      <c r="H62" s="151" t="s">
        <v>837</v>
      </c>
      <c r="I62" s="6">
        <v>1</v>
      </c>
      <c r="J62" s="147">
        <v>44981</v>
      </c>
    </row>
    <row r="63" spans="1:10" s="75" customFormat="1">
      <c r="A63" s="152" t="s">
        <v>1507</v>
      </c>
      <c r="B63" s="152" t="s">
        <v>1328</v>
      </c>
      <c r="C63" s="153" t="s">
        <v>1329</v>
      </c>
      <c r="D63" s="154">
        <v>4770.4399999999996</v>
      </c>
      <c r="E63" s="154">
        <f t="shared" si="3"/>
        <v>333.93079999999998</v>
      </c>
      <c r="F63" s="154">
        <f t="shared" si="1"/>
        <v>5104.3707999999997</v>
      </c>
      <c r="G63" s="155" t="s">
        <v>1508</v>
      </c>
      <c r="H63" s="151" t="s">
        <v>837</v>
      </c>
      <c r="I63" s="6">
        <v>1</v>
      </c>
      <c r="J63" s="147">
        <v>44981</v>
      </c>
    </row>
    <row r="64" spans="1:10" s="75" customFormat="1">
      <c r="A64" s="152" t="s">
        <v>1509</v>
      </c>
      <c r="B64" s="152" t="s">
        <v>1282</v>
      </c>
      <c r="C64" s="153" t="s">
        <v>1283</v>
      </c>
      <c r="D64" s="154">
        <v>5555.2</v>
      </c>
      <c r="E64" s="154">
        <f t="shared" si="3"/>
        <v>388.86400000000003</v>
      </c>
      <c r="F64" s="154">
        <f t="shared" si="1"/>
        <v>5944.0640000000003</v>
      </c>
      <c r="G64" s="155" t="s">
        <v>1510</v>
      </c>
      <c r="H64" s="151" t="s">
        <v>837</v>
      </c>
      <c r="I64" s="6">
        <v>1</v>
      </c>
      <c r="J64" s="147">
        <v>44981</v>
      </c>
    </row>
    <row r="65" spans="1:10" s="75" customFormat="1">
      <c r="A65" s="152" t="s">
        <v>1511</v>
      </c>
      <c r="B65" s="152" t="s">
        <v>1320</v>
      </c>
      <c r="C65" s="153" t="s">
        <v>1321</v>
      </c>
      <c r="D65" s="154">
        <v>4299.53</v>
      </c>
      <c r="E65" s="154">
        <f t="shared" si="3"/>
        <v>300.96710000000002</v>
      </c>
      <c r="F65" s="154">
        <f t="shared" si="1"/>
        <v>4600.4970999999996</v>
      </c>
      <c r="G65" s="155" t="s">
        <v>1512</v>
      </c>
      <c r="H65" s="151" t="s">
        <v>837</v>
      </c>
      <c r="I65" s="6">
        <v>1</v>
      </c>
      <c r="J65" s="147">
        <v>44984</v>
      </c>
    </row>
    <row r="66" spans="1:10" s="75" customFormat="1">
      <c r="A66" s="152" t="s">
        <v>1513</v>
      </c>
      <c r="B66" s="152" t="s">
        <v>1320</v>
      </c>
      <c r="C66" s="153" t="s">
        <v>1321</v>
      </c>
      <c r="D66" s="154">
        <v>4286.68</v>
      </c>
      <c r="E66" s="154">
        <f t="shared" si="3"/>
        <v>300.06760000000003</v>
      </c>
      <c r="F66" s="154">
        <f t="shared" si="1"/>
        <v>4586.7476000000006</v>
      </c>
      <c r="G66" s="155" t="s">
        <v>1514</v>
      </c>
      <c r="H66" s="151" t="s">
        <v>837</v>
      </c>
      <c r="I66" s="6">
        <v>1</v>
      </c>
      <c r="J66" s="147">
        <v>45012</v>
      </c>
    </row>
    <row r="67" spans="1:10" s="75" customFormat="1" ht="22.5">
      <c r="A67" s="152" t="s">
        <v>1515</v>
      </c>
      <c r="B67" s="152" t="s">
        <v>362</v>
      </c>
      <c r="C67" s="153" t="s">
        <v>756</v>
      </c>
      <c r="D67" s="154">
        <v>7550</v>
      </c>
      <c r="E67" s="154">
        <f t="shared" si="3"/>
        <v>528.5</v>
      </c>
      <c r="F67" s="154">
        <f t="shared" si="1"/>
        <v>8078.5</v>
      </c>
      <c r="G67" s="155" t="s">
        <v>1516</v>
      </c>
      <c r="H67" s="151" t="s">
        <v>837</v>
      </c>
      <c r="I67" s="6">
        <v>1</v>
      </c>
      <c r="J67" s="147">
        <v>44986</v>
      </c>
    </row>
    <row r="68" spans="1:10" s="75" customFormat="1">
      <c r="A68" s="152" t="s">
        <v>1517</v>
      </c>
      <c r="B68" s="152" t="s">
        <v>970</v>
      </c>
      <c r="C68" s="153" t="s">
        <v>1518</v>
      </c>
      <c r="D68" s="154">
        <v>2544</v>
      </c>
      <c r="E68" s="154">
        <f t="shared" si="3"/>
        <v>178.08</v>
      </c>
      <c r="F68" s="154">
        <f t="shared" si="1"/>
        <v>2722.08</v>
      </c>
      <c r="G68" s="155" t="s">
        <v>1519</v>
      </c>
      <c r="H68" s="151" t="s">
        <v>837</v>
      </c>
      <c r="I68" s="6">
        <v>1</v>
      </c>
      <c r="J68" s="147">
        <v>44986</v>
      </c>
    </row>
    <row r="69" spans="1:10" s="75" customFormat="1" ht="22.5">
      <c r="A69" s="152" t="s">
        <v>1520</v>
      </c>
      <c r="B69" s="152" t="s">
        <v>962</v>
      </c>
      <c r="C69" s="153" t="s">
        <v>963</v>
      </c>
      <c r="D69" s="154">
        <v>2650</v>
      </c>
      <c r="E69" s="154">
        <f t="shared" si="3"/>
        <v>185.50000000000003</v>
      </c>
      <c r="F69" s="154">
        <f t="shared" si="1"/>
        <v>2835.5</v>
      </c>
      <c r="G69" s="155" t="s">
        <v>1521</v>
      </c>
      <c r="H69" s="151" t="s">
        <v>837</v>
      </c>
      <c r="I69" s="6">
        <v>1</v>
      </c>
      <c r="J69" s="147">
        <v>44988</v>
      </c>
    </row>
    <row r="70" spans="1:10" s="75" customFormat="1" ht="22.5">
      <c r="A70" s="152" t="s">
        <v>1522</v>
      </c>
      <c r="B70" s="152" t="s">
        <v>302</v>
      </c>
      <c r="C70" s="153" t="s">
        <v>464</v>
      </c>
      <c r="D70" s="154">
        <v>2190</v>
      </c>
      <c r="E70" s="154">
        <f t="shared" si="3"/>
        <v>153.30000000000001</v>
      </c>
      <c r="F70" s="154">
        <f t="shared" si="1"/>
        <v>2343.3000000000002</v>
      </c>
      <c r="G70" s="155" t="s">
        <v>1523</v>
      </c>
      <c r="H70" s="151" t="s">
        <v>837</v>
      </c>
      <c r="I70" s="6">
        <v>1</v>
      </c>
      <c r="J70" s="147">
        <v>44986</v>
      </c>
    </row>
    <row r="71" spans="1:10" s="75" customFormat="1" ht="22.5">
      <c r="A71" s="152" t="s">
        <v>1524</v>
      </c>
      <c r="B71" s="152" t="s">
        <v>306</v>
      </c>
      <c r="C71" s="153" t="s">
        <v>457</v>
      </c>
      <c r="D71" s="154">
        <v>4286</v>
      </c>
      <c r="E71" s="154">
        <f t="shared" si="3"/>
        <v>300.02000000000004</v>
      </c>
      <c r="F71" s="154">
        <f t="shared" si="1"/>
        <v>4586.0200000000004</v>
      </c>
      <c r="G71" s="155" t="s">
        <v>1525</v>
      </c>
      <c r="H71" s="151" t="s">
        <v>837</v>
      </c>
      <c r="I71" s="6">
        <v>1</v>
      </c>
      <c r="J71" s="147">
        <v>44986</v>
      </c>
    </row>
    <row r="72" spans="1:10" s="75" customFormat="1">
      <c r="A72" s="152" t="s">
        <v>1526</v>
      </c>
      <c r="B72" s="152" t="s">
        <v>1320</v>
      </c>
      <c r="C72" s="153" t="s">
        <v>1321</v>
      </c>
      <c r="D72" s="154">
        <v>1060</v>
      </c>
      <c r="E72" s="154">
        <f t="shared" si="3"/>
        <v>74.2</v>
      </c>
      <c r="F72" s="154">
        <f t="shared" ref="F72:F107" si="4">+D72+E72</f>
        <v>1134.2</v>
      </c>
      <c r="G72" s="155" t="s">
        <v>1527</v>
      </c>
      <c r="H72" s="151" t="s">
        <v>837</v>
      </c>
      <c r="I72" s="6">
        <v>1</v>
      </c>
      <c r="J72" s="147">
        <v>44986</v>
      </c>
    </row>
    <row r="73" spans="1:10" s="75" customFormat="1" ht="22.5">
      <c r="A73" s="152" t="s">
        <v>1528</v>
      </c>
      <c r="B73" s="152" t="s">
        <v>362</v>
      </c>
      <c r="C73" s="153" t="s">
        <v>756</v>
      </c>
      <c r="D73" s="154">
        <v>2860</v>
      </c>
      <c r="E73" s="154">
        <f t="shared" si="3"/>
        <v>200.20000000000002</v>
      </c>
      <c r="F73" s="154">
        <f t="shared" si="4"/>
        <v>3060.2</v>
      </c>
      <c r="G73" s="155" t="s">
        <v>1529</v>
      </c>
      <c r="H73" s="151" t="s">
        <v>837</v>
      </c>
      <c r="I73" s="6">
        <v>1</v>
      </c>
      <c r="J73" s="147">
        <v>44988</v>
      </c>
    </row>
    <row r="74" spans="1:10" s="75" customFormat="1">
      <c r="A74" s="152" t="s">
        <v>1530</v>
      </c>
      <c r="B74" s="152" t="s">
        <v>1415</v>
      </c>
      <c r="C74" s="153" t="s">
        <v>1416</v>
      </c>
      <c r="D74" s="154">
        <v>1541.2</v>
      </c>
      <c r="E74" s="154">
        <f t="shared" si="3"/>
        <v>107.88400000000001</v>
      </c>
      <c r="F74" s="154">
        <f t="shared" si="4"/>
        <v>1649.0840000000001</v>
      </c>
      <c r="G74" s="155" t="s">
        <v>1531</v>
      </c>
      <c r="H74" s="151" t="s">
        <v>837</v>
      </c>
      <c r="I74" s="6">
        <v>1</v>
      </c>
      <c r="J74" s="147">
        <v>44988</v>
      </c>
    </row>
    <row r="75" spans="1:10" s="75" customFormat="1">
      <c r="A75" s="152" t="s">
        <v>1532</v>
      </c>
      <c r="B75" s="152" t="s">
        <v>1415</v>
      </c>
      <c r="C75" s="153" t="s">
        <v>1416</v>
      </c>
      <c r="D75" s="154">
        <v>1253.46</v>
      </c>
      <c r="E75" s="154">
        <f t="shared" si="3"/>
        <v>87.742200000000011</v>
      </c>
      <c r="F75" s="154">
        <f t="shared" si="4"/>
        <v>1341.2021999999999</v>
      </c>
      <c r="G75" s="150" t="s">
        <v>1533</v>
      </c>
      <c r="H75" s="151" t="s">
        <v>837</v>
      </c>
      <c r="I75" s="6">
        <v>1</v>
      </c>
      <c r="J75" s="147">
        <v>44988</v>
      </c>
    </row>
    <row r="76" spans="1:10" s="75" customFormat="1">
      <c r="A76" s="152" t="s">
        <v>1534</v>
      </c>
      <c r="B76" s="152" t="s">
        <v>1320</v>
      </c>
      <c r="C76" s="153" t="s">
        <v>1321</v>
      </c>
      <c r="D76" s="154">
        <v>1006.28</v>
      </c>
      <c r="E76" s="154">
        <f t="shared" si="3"/>
        <v>70.439599999999999</v>
      </c>
      <c r="F76" s="154">
        <f t="shared" si="4"/>
        <v>1076.7195999999999</v>
      </c>
      <c r="G76" s="155" t="s">
        <v>1535</v>
      </c>
      <c r="H76" s="151" t="s">
        <v>837</v>
      </c>
      <c r="I76" s="6">
        <v>1</v>
      </c>
      <c r="J76" s="147">
        <v>44988</v>
      </c>
    </row>
    <row r="77" spans="1:10" s="75" customFormat="1">
      <c r="A77" s="152" t="s">
        <v>1536</v>
      </c>
      <c r="B77" s="152" t="s">
        <v>1537</v>
      </c>
      <c r="C77" s="153" t="s">
        <v>1321</v>
      </c>
      <c r="D77" s="154">
        <v>1724.2</v>
      </c>
      <c r="E77" s="154">
        <f t="shared" si="3"/>
        <v>120.69400000000002</v>
      </c>
      <c r="F77" s="154">
        <f t="shared" si="4"/>
        <v>1844.894</v>
      </c>
      <c r="G77" s="155" t="s">
        <v>1538</v>
      </c>
      <c r="H77" s="151" t="s">
        <v>837</v>
      </c>
      <c r="I77" s="6">
        <v>1</v>
      </c>
      <c r="J77" s="147">
        <v>44988</v>
      </c>
    </row>
    <row r="78" spans="1:10" s="75" customFormat="1">
      <c r="A78" s="152" t="s">
        <v>1539</v>
      </c>
      <c r="B78" s="152" t="s">
        <v>1540</v>
      </c>
      <c r="C78" s="153" t="s">
        <v>1321</v>
      </c>
      <c r="D78" s="154">
        <v>1569.8</v>
      </c>
      <c r="E78" s="154">
        <f t="shared" si="3"/>
        <v>109.88600000000001</v>
      </c>
      <c r="F78" s="154">
        <f t="shared" si="4"/>
        <v>1679.6859999999999</v>
      </c>
      <c r="G78" s="155" t="s">
        <v>1541</v>
      </c>
      <c r="H78" s="151" t="s">
        <v>837</v>
      </c>
      <c r="I78" s="6">
        <v>1</v>
      </c>
      <c r="J78" s="147">
        <v>44988</v>
      </c>
    </row>
    <row r="79" spans="1:10" s="75" customFormat="1">
      <c r="A79" s="152" t="s">
        <v>1542</v>
      </c>
      <c r="B79" s="152" t="s">
        <v>1282</v>
      </c>
      <c r="C79" s="153" t="s">
        <v>1283</v>
      </c>
      <c r="D79" s="154">
        <v>2377.67</v>
      </c>
      <c r="E79" s="154">
        <f t="shared" si="3"/>
        <v>166.43690000000001</v>
      </c>
      <c r="F79" s="154">
        <f t="shared" si="4"/>
        <v>2544.1069000000002</v>
      </c>
      <c r="G79" s="155" t="s">
        <v>1543</v>
      </c>
      <c r="H79" s="151" t="s">
        <v>837</v>
      </c>
      <c r="I79" s="6">
        <v>1</v>
      </c>
      <c r="J79" s="147">
        <v>44992</v>
      </c>
    </row>
    <row r="80" spans="1:10" s="75" customFormat="1" ht="22.5">
      <c r="A80" s="152" t="s">
        <v>1544</v>
      </c>
      <c r="B80" s="152" t="s">
        <v>864</v>
      </c>
      <c r="C80" s="153" t="s">
        <v>865</v>
      </c>
      <c r="D80" s="154">
        <v>4855</v>
      </c>
      <c r="E80" s="154">
        <f>+D80*0</f>
        <v>0</v>
      </c>
      <c r="F80" s="154">
        <f t="shared" si="4"/>
        <v>4855</v>
      </c>
      <c r="G80" s="155" t="s">
        <v>1545</v>
      </c>
      <c r="H80" s="151" t="s">
        <v>837</v>
      </c>
      <c r="I80" s="6">
        <v>12</v>
      </c>
      <c r="J80" s="147">
        <v>44992</v>
      </c>
    </row>
    <row r="81" spans="1:10" s="75" customFormat="1">
      <c r="A81" s="152" t="s">
        <v>1546</v>
      </c>
      <c r="B81" s="152" t="s">
        <v>1282</v>
      </c>
      <c r="C81" s="153" t="s">
        <v>1283</v>
      </c>
      <c r="D81" s="154">
        <v>1659.75</v>
      </c>
      <c r="E81" s="154">
        <f>+D81*0.07</f>
        <v>116.1825</v>
      </c>
      <c r="F81" s="154">
        <f t="shared" si="4"/>
        <v>1775.9324999999999</v>
      </c>
      <c r="G81" s="155" t="s">
        <v>1547</v>
      </c>
      <c r="H81" s="151" t="s">
        <v>837</v>
      </c>
      <c r="I81" s="6">
        <v>1</v>
      </c>
      <c r="J81" s="147">
        <v>44992</v>
      </c>
    </row>
    <row r="82" spans="1:10" s="75" customFormat="1">
      <c r="A82" s="152" t="s">
        <v>1548</v>
      </c>
      <c r="B82" s="152" t="s">
        <v>1540</v>
      </c>
      <c r="C82" s="153" t="s">
        <v>1321</v>
      </c>
      <c r="D82" s="154">
        <v>2698.35</v>
      </c>
      <c r="E82" s="154">
        <f t="shared" ref="E82:E91" si="5">+D82*0.07</f>
        <v>188.8845</v>
      </c>
      <c r="F82" s="154">
        <f t="shared" si="4"/>
        <v>2887.2345</v>
      </c>
      <c r="G82" s="155" t="s">
        <v>1549</v>
      </c>
      <c r="H82" s="151" t="s">
        <v>837</v>
      </c>
      <c r="I82" s="6">
        <v>1</v>
      </c>
      <c r="J82" s="147">
        <v>44992</v>
      </c>
    </row>
    <row r="83" spans="1:10" s="75" customFormat="1">
      <c r="A83" s="152" t="s">
        <v>1550</v>
      </c>
      <c r="B83" s="152" t="s">
        <v>1389</v>
      </c>
      <c r="C83" s="153" t="s">
        <v>1390</v>
      </c>
      <c r="D83" s="154">
        <v>14094.63</v>
      </c>
      <c r="E83" s="154">
        <f t="shared" si="5"/>
        <v>986.6241</v>
      </c>
      <c r="F83" s="154">
        <f t="shared" si="4"/>
        <v>15081.254099999998</v>
      </c>
      <c r="G83" s="155" t="s">
        <v>1551</v>
      </c>
      <c r="H83" s="151" t="s">
        <v>837</v>
      </c>
      <c r="I83" s="6">
        <v>1</v>
      </c>
      <c r="J83" s="147">
        <v>44992</v>
      </c>
    </row>
    <row r="84" spans="1:10" s="75" customFormat="1" ht="22.5">
      <c r="A84" s="152" t="s">
        <v>1552</v>
      </c>
      <c r="B84" s="152" t="s">
        <v>1540</v>
      </c>
      <c r="C84" s="153" t="s">
        <v>1321</v>
      </c>
      <c r="D84" s="154">
        <v>3183.37</v>
      </c>
      <c r="E84" s="154">
        <f t="shared" si="5"/>
        <v>222.83590000000001</v>
      </c>
      <c r="F84" s="154">
        <f t="shared" si="4"/>
        <v>3406.2058999999999</v>
      </c>
      <c r="G84" s="155" t="s">
        <v>1553</v>
      </c>
      <c r="H84" s="151" t="s">
        <v>837</v>
      </c>
      <c r="I84" s="6">
        <v>1</v>
      </c>
      <c r="J84" s="147">
        <v>44992</v>
      </c>
    </row>
    <row r="85" spans="1:10" s="75" customFormat="1">
      <c r="A85" s="152" t="s">
        <v>1554</v>
      </c>
      <c r="B85" s="152" t="s">
        <v>692</v>
      </c>
      <c r="C85" s="153" t="s">
        <v>693</v>
      </c>
      <c r="D85" s="154">
        <v>1925</v>
      </c>
      <c r="E85" s="154">
        <v>-154</v>
      </c>
      <c r="F85" s="154">
        <v>1771</v>
      </c>
      <c r="G85" s="155" t="s">
        <v>1555</v>
      </c>
      <c r="H85" s="151" t="s">
        <v>837</v>
      </c>
      <c r="I85" s="6">
        <v>1</v>
      </c>
      <c r="J85" s="147">
        <v>44995</v>
      </c>
    </row>
    <row r="86" spans="1:10" s="75" customFormat="1">
      <c r="A86" s="152" t="s">
        <v>1556</v>
      </c>
      <c r="B86" s="152" t="s">
        <v>1012</v>
      </c>
      <c r="C86" s="153" t="s">
        <v>1013</v>
      </c>
      <c r="D86" s="154">
        <v>4017.5</v>
      </c>
      <c r="E86" s="154">
        <f t="shared" si="5"/>
        <v>281.22500000000002</v>
      </c>
      <c r="F86" s="154">
        <f t="shared" si="4"/>
        <v>4298.7250000000004</v>
      </c>
      <c r="G86" s="155" t="s">
        <v>1557</v>
      </c>
      <c r="H86" s="151" t="s">
        <v>837</v>
      </c>
      <c r="I86" s="6">
        <v>2</v>
      </c>
      <c r="J86" s="147">
        <v>44995</v>
      </c>
    </row>
    <row r="87" spans="1:10" s="75" customFormat="1">
      <c r="A87" s="152" t="s">
        <v>1558</v>
      </c>
      <c r="B87" s="152" t="s">
        <v>188</v>
      </c>
      <c r="C87" s="153" t="s">
        <v>189</v>
      </c>
      <c r="D87" s="154">
        <v>10528</v>
      </c>
      <c r="E87" s="154">
        <f t="shared" si="5"/>
        <v>736.96</v>
      </c>
      <c r="F87" s="154">
        <f t="shared" si="4"/>
        <v>11264.96</v>
      </c>
      <c r="G87" s="150" t="s">
        <v>1559</v>
      </c>
      <c r="H87" s="151" t="s">
        <v>837</v>
      </c>
      <c r="I87" s="6">
        <v>4</v>
      </c>
      <c r="J87" s="147">
        <v>44995</v>
      </c>
    </row>
    <row r="88" spans="1:10" s="75" customFormat="1">
      <c r="A88" s="147" t="s">
        <v>1560</v>
      </c>
      <c r="B88" s="147" t="s">
        <v>978</v>
      </c>
      <c r="C88" s="148" t="s">
        <v>979</v>
      </c>
      <c r="D88" s="149">
        <v>2850</v>
      </c>
      <c r="E88" s="154">
        <f t="shared" si="5"/>
        <v>199.50000000000003</v>
      </c>
      <c r="F88" s="154">
        <f t="shared" si="4"/>
        <v>3049.5</v>
      </c>
      <c r="G88" s="150" t="s">
        <v>1561</v>
      </c>
      <c r="H88" s="151" t="s">
        <v>837</v>
      </c>
      <c r="I88" s="6">
        <v>1</v>
      </c>
      <c r="J88" s="147">
        <v>44995</v>
      </c>
    </row>
    <row r="89" spans="1:10" s="75" customFormat="1">
      <c r="A89" s="147" t="s">
        <v>1562</v>
      </c>
      <c r="B89" s="147" t="s">
        <v>1563</v>
      </c>
      <c r="C89" s="148" t="s">
        <v>1564</v>
      </c>
      <c r="D89" s="149">
        <v>13994</v>
      </c>
      <c r="E89" s="154">
        <f t="shared" si="5"/>
        <v>979.58</v>
      </c>
      <c r="F89" s="154">
        <f t="shared" si="4"/>
        <v>14973.58</v>
      </c>
      <c r="G89" s="150" t="s">
        <v>1565</v>
      </c>
      <c r="H89" s="151" t="s">
        <v>837</v>
      </c>
      <c r="I89" s="6">
        <v>1</v>
      </c>
      <c r="J89" s="147">
        <v>44995</v>
      </c>
    </row>
    <row r="90" spans="1:10" s="75" customFormat="1">
      <c r="A90" s="147" t="s">
        <v>1566</v>
      </c>
      <c r="B90" s="147" t="s">
        <v>958</v>
      </c>
      <c r="C90" s="148" t="s">
        <v>959</v>
      </c>
      <c r="D90" s="149">
        <v>12555</v>
      </c>
      <c r="E90" s="154">
        <f t="shared" si="5"/>
        <v>878.85000000000014</v>
      </c>
      <c r="F90" s="154">
        <f t="shared" si="4"/>
        <v>13433.85</v>
      </c>
      <c r="G90" s="150" t="s">
        <v>1567</v>
      </c>
      <c r="H90" s="151" t="s">
        <v>837</v>
      </c>
      <c r="I90" s="6">
        <v>1</v>
      </c>
      <c r="J90" s="147">
        <v>44995</v>
      </c>
    </row>
    <row r="91" spans="1:10" s="75" customFormat="1">
      <c r="A91" s="147" t="s">
        <v>1568</v>
      </c>
      <c r="B91" s="147" t="s">
        <v>1569</v>
      </c>
      <c r="C91" s="148" t="s">
        <v>1570</v>
      </c>
      <c r="D91" s="149">
        <v>14014</v>
      </c>
      <c r="E91" s="154">
        <f t="shared" si="5"/>
        <v>980.98000000000013</v>
      </c>
      <c r="F91" s="154">
        <f t="shared" si="4"/>
        <v>14994.98</v>
      </c>
      <c r="G91" s="150" t="s">
        <v>1571</v>
      </c>
      <c r="H91" s="151" t="s">
        <v>837</v>
      </c>
      <c r="I91" s="6">
        <v>1</v>
      </c>
      <c r="J91" s="147">
        <v>44995</v>
      </c>
    </row>
    <row r="92" spans="1:10" s="75" customFormat="1" ht="22.5">
      <c r="A92" s="147" t="s">
        <v>1572</v>
      </c>
      <c r="B92" s="147" t="s">
        <v>1389</v>
      </c>
      <c r="C92" s="148" t="s">
        <v>1390</v>
      </c>
      <c r="D92" s="149">
        <v>7813.3</v>
      </c>
      <c r="E92" s="154">
        <v>537.61</v>
      </c>
      <c r="F92" s="154">
        <f t="shared" si="4"/>
        <v>8350.91</v>
      </c>
      <c r="G92" s="150" t="s">
        <v>1573</v>
      </c>
      <c r="H92" s="151" t="s">
        <v>837</v>
      </c>
      <c r="I92" s="6">
        <v>1</v>
      </c>
      <c r="J92" s="147">
        <v>44995</v>
      </c>
    </row>
    <row r="93" spans="1:10" s="75" customFormat="1">
      <c r="A93" s="147" t="s">
        <v>1574</v>
      </c>
      <c r="B93" s="152" t="s">
        <v>1415</v>
      </c>
      <c r="C93" s="153" t="s">
        <v>1416</v>
      </c>
      <c r="D93" s="149">
        <v>2047</v>
      </c>
      <c r="E93" s="149">
        <f>+D93*0.07</f>
        <v>143.29000000000002</v>
      </c>
      <c r="F93" s="154">
        <f t="shared" si="4"/>
        <v>2190.29</v>
      </c>
      <c r="G93" s="150" t="s">
        <v>1575</v>
      </c>
      <c r="H93" s="151" t="s">
        <v>837</v>
      </c>
      <c r="I93" s="6">
        <v>1</v>
      </c>
      <c r="J93" s="147">
        <v>44997</v>
      </c>
    </row>
    <row r="94" spans="1:10" s="75" customFormat="1">
      <c r="A94" s="152" t="s">
        <v>1576</v>
      </c>
      <c r="B94" s="152" t="s">
        <v>216</v>
      </c>
      <c r="C94" s="153" t="s">
        <v>753</v>
      </c>
      <c r="D94" s="154">
        <v>1590</v>
      </c>
      <c r="E94" s="149">
        <f>+D94*0.07</f>
        <v>111.30000000000001</v>
      </c>
      <c r="F94" s="154">
        <f t="shared" si="4"/>
        <v>1701.3</v>
      </c>
      <c r="G94" s="150" t="s">
        <v>1577</v>
      </c>
      <c r="H94" s="151" t="s">
        <v>837</v>
      </c>
      <c r="I94" s="6">
        <v>2</v>
      </c>
      <c r="J94" s="147">
        <v>44997</v>
      </c>
    </row>
    <row r="95" spans="1:10" s="75" customFormat="1">
      <c r="A95" s="152" t="s">
        <v>1578</v>
      </c>
      <c r="B95" s="152" t="s">
        <v>131</v>
      </c>
      <c r="C95" s="153" t="s">
        <v>132</v>
      </c>
      <c r="D95" s="154">
        <v>8000</v>
      </c>
      <c r="E95" s="149">
        <f t="shared" ref="E95:E107" si="6">+D95*0.07</f>
        <v>560</v>
      </c>
      <c r="F95" s="154">
        <f t="shared" si="4"/>
        <v>8560</v>
      </c>
      <c r="G95" s="150" t="s">
        <v>1579</v>
      </c>
      <c r="H95" s="151" t="s">
        <v>837</v>
      </c>
      <c r="I95" s="6">
        <v>7</v>
      </c>
      <c r="J95" s="147">
        <v>45001</v>
      </c>
    </row>
    <row r="96" spans="1:10" s="75" customFormat="1">
      <c r="A96" s="152" t="s">
        <v>1580</v>
      </c>
      <c r="B96" s="152" t="s">
        <v>1328</v>
      </c>
      <c r="C96" s="153" t="s">
        <v>1329</v>
      </c>
      <c r="D96" s="154">
        <v>1047.32</v>
      </c>
      <c r="E96" s="149">
        <f t="shared" si="6"/>
        <v>73.312399999999997</v>
      </c>
      <c r="F96" s="154">
        <f t="shared" si="4"/>
        <v>1120.6324</v>
      </c>
      <c r="G96" s="150" t="s">
        <v>1581</v>
      </c>
      <c r="H96" s="151" t="s">
        <v>837</v>
      </c>
      <c r="I96" s="6">
        <v>1</v>
      </c>
      <c r="J96" s="147">
        <v>45001</v>
      </c>
    </row>
    <row r="97" spans="1:10" s="75" customFormat="1">
      <c r="A97" s="147" t="s">
        <v>1582</v>
      </c>
      <c r="B97" s="147" t="s">
        <v>1583</v>
      </c>
      <c r="C97" s="148" t="s">
        <v>1584</v>
      </c>
      <c r="D97" s="149">
        <v>4812</v>
      </c>
      <c r="E97" s="149">
        <f t="shared" si="6"/>
        <v>336.84000000000003</v>
      </c>
      <c r="F97" s="154">
        <f t="shared" si="4"/>
        <v>5148.84</v>
      </c>
      <c r="G97" s="150" t="s">
        <v>1585</v>
      </c>
      <c r="H97" s="151" t="s">
        <v>837</v>
      </c>
      <c r="I97" s="6">
        <v>12</v>
      </c>
      <c r="J97" s="147">
        <v>45007</v>
      </c>
    </row>
    <row r="98" spans="1:10" s="75" customFormat="1" ht="22.5">
      <c r="A98" s="147" t="s">
        <v>1586</v>
      </c>
      <c r="B98" s="147" t="s">
        <v>1320</v>
      </c>
      <c r="C98" s="148" t="s">
        <v>1321</v>
      </c>
      <c r="D98" s="149">
        <v>2220.08</v>
      </c>
      <c r="E98" s="149">
        <f t="shared" si="6"/>
        <v>155.40560000000002</v>
      </c>
      <c r="F98" s="154">
        <f t="shared" si="4"/>
        <v>2375.4856</v>
      </c>
      <c r="G98" s="150" t="s">
        <v>1587</v>
      </c>
      <c r="H98" s="151" t="s">
        <v>837</v>
      </c>
      <c r="I98" s="6">
        <v>1</v>
      </c>
      <c r="J98" s="147">
        <v>45002</v>
      </c>
    </row>
    <row r="99" spans="1:10" s="75" customFormat="1">
      <c r="A99" s="147" t="s">
        <v>1588</v>
      </c>
      <c r="B99" s="147" t="s">
        <v>1282</v>
      </c>
      <c r="C99" s="148" t="s">
        <v>1283</v>
      </c>
      <c r="D99" s="149">
        <v>6374.21</v>
      </c>
      <c r="E99" s="149">
        <f t="shared" si="6"/>
        <v>446.19470000000007</v>
      </c>
      <c r="F99" s="154">
        <f t="shared" si="4"/>
        <v>6820.4047</v>
      </c>
      <c r="G99" s="150" t="s">
        <v>1589</v>
      </c>
      <c r="H99" s="151" t="s">
        <v>837</v>
      </c>
      <c r="I99" s="6">
        <v>1</v>
      </c>
      <c r="J99" s="147">
        <v>45002</v>
      </c>
    </row>
    <row r="100" spans="1:10" s="75" customFormat="1">
      <c r="A100" s="147" t="s">
        <v>1590</v>
      </c>
      <c r="B100" s="147" t="s">
        <v>1320</v>
      </c>
      <c r="C100" s="148" t="s">
        <v>1321</v>
      </c>
      <c r="D100" s="149">
        <v>3833.63</v>
      </c>
      <c r="E100" s="149">
        <f t="shared" si="6"/>
        <v>268.35410000000002</v>
      </c>
      <c r="F100" s="149">
        <f t="shared" si="4"/>
        <v>4101.9840999999997</v>
      </c>
      <c r="G100" s="150" t="s">
        <v>1591</v>
      </c>
      <c r="H100" s="151" t="s">
        <v>837</v>
      </c>
      <c r="I100" s="6">
        <v>1</v>
      </c>
      <c r="J100" s="151">
        <v>45002</v>
      </c>
    </row>
    <row r="101" spans="1:10" s="75" customFormat="1">
      <c r="A101" s="152" t="s">
        <v>1592</v>
      </c>
      <c r="B101" s="152" t="s">
        <v>1286</v>
      </c>
      <c r="C101" s="153" t="s">
        <v>1287</v>
      </c>
      <c r="D101" s="154">
        <v>3390</v>
      </c>
      <c r="E101" s="149">
        <f t="shared" si="6"/>
        <v>237.3</v>
      </c>
      <c r="F101" s="154">
        <f t="shared" si="4"/>
        <v>3627.3</v>
      </c>
      <c r="G101" s="150" t="s">
        <v>1593</v>
      </c>
      <c r="H101" s="151" t="s">
        <v>837</v>
      </c>
      <c r="I101" s="6">
        <v>1</v>
      </c>
      <c r="J101" s="147">
        <v>45005</v>
      </c>
    </row>
    <row r="102" spans="1:10" s="75" customFormat="1">
      <c r="A102" s="147" t="s">
        <v>1594</v>
      </c>
      <c r="B102" s="147" t="s">
        <v>302</v>
      </c>
      <c r="C102" s="148" t="s">
        <v>464</v>
      </c>
      <c r="D102" s="149">
        <v>1200</v>
      </c>
      <c r="E102" s="149">
        <f t="shared" si="6"/>
        <v>84.000000000000014</v>
      </c>
      <c r="F102" s="149">
        <f t="shared" si="4"/>
        <v>1284</v>
      </c>
      <c r="G102" s="150" t="s">
        <v>1595</v>
      </c>
      <c r="H102" s="151" t="s">
        <v>837</v>
      </c>
      <c r="I102" s="6">
        <v>1</v>
      </c>
      <c r="J102" s="147">
        <v>45006</v>
      </c>
    </row>
    <row r="103" spans="1:10" s="75" customFormat="1">
      <c r="A103" s="152" t="s">
        <v>1596</v>
      </c>
      <c r="B103" s="152" t="s">
        <v>131</v>
      </c>
      <c r="C103" s="153" t="s">
        <v>132</v>
      </c>
      <c r="D103" s="154">
        <v>14000</v>
      </c>
      <c r="E103" s="149">
        <f t="shared" si="6"/>
        <v>980.00000000000011</v>
      </c>
      <c r="F103" s="149">
        <f t="shared" si="4"/>
        <v>14980</v>
      </c>
      <c r="G103" s="150" t="s">
        <v>1597</v>
      </c>
      <c r="H103" s="151" t="s">
        <v>837</v>
      </c>
      <c r="I103" s="6">
        <v>12</v>
      </c>
      <c r="J103" s="147">
        <v>45007</v>
      </c>
    </row>
    <row r="104" spans="1:10" s="75" customFormat="1">
      <c r="A104" s="152" t="s">
        <v>1598</v>
      </c>
      <c r="B104" s="152" t="s">
        <v>1599</v>
      </c>
      <c r="C104" s="153" t="s">
        <v>1600</v>
      </c>
      <c r="D104" s="154">
        <v>7340</v>
      </c>
      <c r="E104" s="149">
        <f t="shared" si="6"/>
        <v>513.80000000000007</v>
      </c>
      <c r="F104" s="149">
        <f t="shared" si="4"/>
        <v>7853.8</v>
      </c>
      <c r="G104" s="150" t="s">
        <v>1601</v>
      </c>
      <c r="H104" s="151" t="s">
        <v>837</v>
      </c>
      <c r="I104" s="6">
        <v>1</v>
      </c>
      <c r="J104" s="147">
        <v>45007</v>
      </c>
    </row>
    <row r="105" spans="1:10" s="75" customFormat="1">
      <c r="A105" s="152" t="s">
        <v>1602</v>
      </c>
      <c r="B105" s="152" t="s">
        <v>1415</v>
      </c>
      <c r="C105" s="153" t="s">
        <v>1416</v>
      </c>
      <c r="D105" s="154">
        <v>3349.14</v>
      </c>
      <c r="E105" s="149">
        <f t="shared" si="6"/>
        <v>234.43980000000002</v>
      </c>
      <c r="F105" s="149">
        <f t="shared" si="4"/>
        <v>3583.5798</v>
      </c>
      <c r="G105" s="150" t="s">
        <v>1603</v>
      </c>
      <c r="H105" s="151" t="s">
        <v>837</v>
      </c>
      <c r="I105" s="6">
        <v>1</v>
      </c>
      <c r="J105" s="147">
        <v>45009</v>
      </c>
    </row>
    <row r="106" spans="1:10" s="75" customFormat="1" ht="22.5">
      <c r="A106" s="152" t="s">
        <v>1604</v>
      </c>
      <c r="B106" s="152" t="s">
        <v>1328</v>
      </c>
      <c r="C106" s="153" t="s">
        <v>1329</v>
      </c>
      <c r="D106" s="154">
        <v>4979.68</v>
      </c>
      <c r="E106" s="149">
        <f t="shared" si="6"/>
        <v>348.57760000000007</v>
      </c>
      <c r="F106" s="149">
        <f t="shared" si="4"/>
        <v>5328.2576000000008</v>
      </c>
      <c r="G106" s="150" t="s">
        <v>1605</v>
      </c>
      <c r="H106" s="151" t="s">
        <v>837</v>
      </c>
      <c r="I106" s="6">
        <v>1</v>
      </c>
      <c r="J106" s="147">
        <v>45009</v>
      </c>
    </row>
    <row r="107" spans="1:10" s="75" customFormat="1" ht="22.5">
      <c r="A107" s="152" t="s">
        <v>1606</v>
      </c>
      <c r="B107" s="152" t="s">
        <v>1320</v>
      </c>
      <c r="C107" s="153" t="s">
        <v>1321</v>
      </c>
      <c r="D107" s="154">
        <v>3131.68</v>
      </c>
      <c r="E107" s="149">
        <f t="shared" si="6"/>
        <v>219.2176</v>
      </c>
      <c r="F107" s="149">
        <f t="shared" si="4"/>
        <v>3350.8975999999998</v>
      </c>
      <c r="G107" s="150" t="s">
        <v>1607</v>
      </c>
      <c r="H107" s="151" t="s">
        <v>837</v>
      </c>
      <c r="I107" s="6">
        <v>1</v>
      </c>
      <c r="J107" s="147">
        <v>45008</v>
      </c>
    </row>
    <row r="108" spans="1:10" s="75" customFormat="1">
      <c r="A108" s="152" t="s">
        <v>1608</v>
      </c>
      <c r="B108" s="152" t="s">
        <v>1389</v>
      </c>
      <c r="C108" s="153" t="s">
        <v>1390</v>
      </c>
      <c r="D108" s="154">
        <v>10482.94</v>
      </c>
      <c r="E108" s="154">
        <v>724.48</v>
      </c>
      <c r="F108" s="154">
        <v>11207.42</v>
      </c>
      <c r="G108" s="150" t="s">
        <v>1609</v>
      </c>
      <c r="H108" s="151" t="s">
        <v>837</v>
      </c>
      <c r="I108" s="6">
        <v>1</v>
      </c>
      <c r="J108" s="147">
        <v>45008</v>
      </c>
    </row>
    <row r="109" spans="1:10" s="75" customFormat="1">
      <c r="A109" s="152" t="s">
        <v>1610</v>
      </c>
      <c r="B109" s="152" t="s">
        <v>592</v>
      </c>
      <c r="C109" s="153" t="s">
        <v>593</v>
      </c>
      <c r="D109" s="154">
        <v>10000</v>
      </c>
      <c r="E109" s="154">
        <f>+D109*0.07</f>
        <v>700.00000000000011</v>
      </c>
      <c r="F109" s="154">
        <f>+D109+E109</f>
        <v>10700</v>
      </c>
      <c r="G109" s="150" t="s">
        <v>1611</v>
      </c>
      <c r="H109" s="151" t="s">
        <v>837</v>
      </c>
      <c r="I109" s="6">
        <v>12</v>
      </c>
      <c r="J109" s="147">
        <v>45020</v>
      </c>
    </row>
    <row r="110" spans="1:10" s="75" customFormat="1">
      <c r="A110" s="152" t="s">
        <v>1612</v>
      </c>
      <c r="B110" s="152" t="s">
        <v>1286</v>
      </c>
      <c r="C110" s="153" t="s">
        <v>1287</v>
      </c>
      <c r="D110" s="154">
        <v>3822.49</v>
      </c>
      <c r="E110" s="154">
        <f>+D110*0.07</f>
        <v>267.57429999999999</v>
      </c>
      <c r="F110" s="154">
        <f>+D110+E110</f>
        <v>4090.0643</v>
      </c>
      <c r="G110" s="150" t="s">
        <v>1613</v>
      </c>
      <c r="H110" s="151" t="s">
        <v>837</v>
      </c>
      <c r="I110" s="6">
        <v>1</v>
      </c>
      <c r="J110" s="147">
        <v>45008</v>
      </c>
    </row>
    <row r="111" spans="1:10" s="75" customFormat="1">
      <c r="A111" s="152" t="s">
        <v>1614</v>
      </c>
      <c r="B111" s="152" t="s">
        <v>1389</v>
      </c>
      <c r="C111" s="153" t="s">
        <v>1615</v>
      </c>
      <c r="D111" s="154">
        <v>1104.2</v>
      </c>
      <c r="E111" s="154">
        <f t="shared" ref="E111:E126" si="7">+D111*0.07</f>
        <v>77.294000000000011</v>
      </c>
      <c r="F111" s="154">
        <f t="shared" ref="F111:F126" si="8">+D111+E111</f>
        <v>1181.4940000000001</v>
      </c>
      <c r="G111" s="150" t="s">
        <v>1616</v>
      </c>
      <c r="H111" s="151" t="s">
        <v>837</v>
      </c>
      <c r="I111" s="6">
        <v>1</v>
      </c>
      <c r="J111" s="147">
        <v>45013</v>
      </c>
    </row>
    <row r="112" spans="1:10" s="75" customFormat="1">
      <c r="A112" s="152" t="s">
        <v>1617</v>
      </c>
      <c r="B112" s="152" t="s">
        <v>1286</v>
      </c>
      <c r="C112" s="153" t="s">
        <v>1287</v>
      </c>
      <c r="D112" s="154">
        <v>9513</v>
      </c>
      <c r="E112" s="154">
        <f t="shared" si="7"/>
        <v>665.91000000000008</v>
      </c>
      <c r="F112" s="154">
        <f t="shared" si="8"/>
        <v>10178.91</v>
      </c>
      <c r="G112" s="150" t="s">
        <v>1618</v>
      </c>
      <c r="H112" s="151" t="s">
        <v>837</v>
      </c>
      <c r="I112" s="6">
        <v>1</v>
      </c>
      <c r="J112" s="147">
        <v>45013</v>
      </c>
    </row>
    <row r="113" spans="1:10" s="75" customFormat="1">
      <c r="A113" s="152" t="s">
        <v>1619</v>
      </c>
      <c r="B113" s="152" t="s">
        <v>1415</v>
      </c>
      <c r="C113" s="153" t="s">
        <v>1416</v>
      </c>
      <c r="D113" s="154">
        <v>4694.04</v>
      </c>
      <c r="E113" s="154">
        <f t="shared" si="7"/>
        <v>328.58280000000002</v>
      </c>
      <c r="F113" s="154">
        <f t="shared" si="8"/>
        <v>5022.6228000000001</v>
      </c>
      <c r="G113" s="150" t="s">
        <v>1620</v>
      </c>
      <c r="H113" s="151" t="s">
        <v>837</v>
      </c>
      <c r="I113" s="6">
        <v>1</v>
      </c>
      <c r="J113" s="147">
        <v>45013</v>
      </c>
    </row>
    <row r="114" spans="1:10" s="75" customFormat="1">
      <c r="A114" s="152" t="s">
        <v>1621</v>
      </c>
      <c r="B114" s="152" t="s">
        <v>1328</v>
      </c>
      <c r="C114" s="153" t="s">
        <v>1329</v>
      </c>
      <c r="D114" s="154">
        <v>2197.48</v>
      </c>
      <c r="E114" s="154">
        <f t="shared" si="7"/>
        <v>153.82360000000003</v>
      </c>
      <c r="F114" s="154">
        <f t="shared" si="8"/>
        <v>2351.3036000000002</v>
      </c>
      <c r="G114" s="150" t="s">
        <v>1622</v>
      </c>
      <c r="H114" s="151" t="s">
        <v>837</v>
      </c>
      <c r="I114" s="6">
        <v>1</v>
      </c>
      <c r="J114" s="147">
        <v>45013</v>
      </c>
    </row>
    <row r="115" spans="1:10" s="75" customFormat="1">
      <c r="A115" s="152" t="s">
        <v>1623</v>
      </c>
      <c r="B115" s="152" t="s">
        <v>1415</v>
      </c>
      <c r="C115" s="153" t="s">
        <v>1416</v>
      </c>
      <c r="D115" s="154">
        <v>4653.5</v>
      </c>
      <c r="E115" s="154">
        <f t="shared" si="7"/>
        <v>325.745</v>
      </c>
      <c r="F115" s="154">
        <f t="shared" si="8"/>
        <v>4979.2449999999999</v>
      </c>
      <c r="G115" s="150" t="s">
        <v>1624</v>
      </c>
      <c r="H115" s="151" t="s">
        <v>837</v>
      </c>
      <c r="I115" s="6">
        <v>1</v>
      </c>
      <c r="J115" s="147">
        <v>45013</v>
      </c>
    </row>
    <row r="116" spans="1:10" s="75" customFormat="1" ht="22.5">
      <c r="A116" s="152" t="s">
        <v>1625</v>
      </c>
      <c r="B116" s="152" t="s">
        <v>1320</v>
      </c>
      <c r="C116" s="153" t="s">
        <v>1321</v>
      </c>
      <c r="D116" s="154">
        <v>1302.5999999999999</v>
      </c>
      <c r="E116" s="154">
        <f t="shared" si="7"/>
        <v>91.182000000000002</v>
      </c>
      <c r="F116" s="154">
        <f t="shared" si="8"/>
        <v>1393.7819999999999</v>
      </c>
      <c r="G116" s="150" t="s">
        <v>1626</v>
      </c>
      <c r="H116" s="151" t="s">
        <v>837</v>
      </c>
      <c r="I116" s="6">
        <v>1</v>
      </c>
      <c r="J116" s="147">
        <v>45016</v>
      </c>
    </row>
    <row r="117" spans="1:10" s="75" customFormat="1">
      <c r="A117" s="152" t="s">
        <v>1627</v>
      </c>
      <c r="B117" s="152" t="s">
        <v>362</v>
      </c>
      <c r="C117" s="153" t="s">
        <v>756</v>
      </c>
      <c r="D117" s="154">
        <v>2690</v>
      </c>
      <c r="E117" s="154">
        <f>D117*0.07</f>
        <v>188.3</v>
      </c>
      <c r="F117" s="154">
        <f t="shared" si="8"/>
        <v>2878.3</v>
      </c>
      <c r="G117" s="150" t="s">
        <v>1628</v>
      </c>
      <c r="H117" s="151" t="s">
        <v>837</v>
      </c>
      <c r="I117" s="6">
        <v>1</v>
      </c>
      <c r="J117" s="147">
        <v>45016</v>
      </c>
    </row>
    <row r="118" spans="1:10" s="75" customFormat="1">
      <c r="A118" s="152" t="s">
        <v>1629</v>
      </c>
      <c r="B118" s="152" t="s">
        <v>1328</v>
      </c>
      <c r="C118" s="153" t="s">
        <v>1329</v>
      </c>
      <c r="D118" s="154">
        <v>2210.0500000000002</v>
      </c>
      <c r="E118" s="154">
        <f t="shared" si="7"/>
        <v>154.70350000000002</v>
      </c>
      <c r="F118" s="154">
        <f t="shared" si="8"/>
        <v>2364.7535000000003</v>
      </c>
      <c r="G118" s="150" t="s">
        <v>1630</v>
      </c>
      <c r="H118" s="151" t="s">
        <v>837</v>
      </c>
      <c r="I118" s="6">
        <v>1</v>
      </c>
      <c r="J118" s="147">
        <v>45015</v>
      </c>
    </row>
    <row r="119" spans="1:10" s="75" customFormat="1">
      <c r="A119" s="152" t="s">
        <v>1631</v>
      </c>
      <c r="B119" s="152" t="s">
        <v>1632</v>
      </c>
      <c r="C119" s="153" t="s">
        <v>1633</v>
      </c>
      <c r="D119" s="154">
        <v>3600</v>
      </c>
      <c r="E119" s="154">
        <f t="shared" si="7"/>
        <v>252.00000000000003</v>
      </c>
      <c r="F119" s="154">
        <f t="shared" si="8"/>
        <v>3852</v>
      </c>
      <c r="G119" s="150" t="s">
        <v>1634</v>
      </c>
      <c r="H119" s="151" t="s">
        <v>837</v>
      </c>
      <c r="I119" s="6">
        <v>1</v>
      </c>
      <c r="J119" s="147">
        <v>45015</v>
      </c>
    </row>
    <row r="120" spans="1:10" s="75" customFormat="1">
      <c r="A120" s="152" t="s">
        <v>1635</v>
      </c>
      <c r="B120" s="152" t="s">
        <v>1415</v>
      </c>
      <c r="C120" s="153" t="s">
        <v>1416</v>
      </c>
      <c r="D120" s="154">
        <v>1588.67</v>
      </c>
      <c r="E120" s="154">
        <f t="shared" si="7"/>
        <v>111.20690000000002</v>
      </c>
      <c r="F120" s="154">
        <f t="shared" si="8"/>
        <v>1699.8769000000002</v>
      </c>
      <c r="G120" s="150" t="s">
        <v>1636</v>
      </c>
      <c r="H120" s="151" t="s">
        <v>837</v>
      </c>
      <c r="I120" s="6">
        <v>1</v>
      </c>
      <c r="J120" s="147">
        <v>45015</v>
      </c>
    </row>
    <row r="121" spans="1:10" s="75" customFormat="1" ht="22.5">
      <c r="A121" s="152" t="s">
        <v>1637</v>
      </c>
      <c r="B121" s="152" t="s">
        <v>1389</v>
      </c>
      <c r="C121" s="153" t="s">
        <v>1390</v>
      </c>
      <c r="D121" s="154">
        <v>13342.71</v>
      </c>
      <c r="E121" s="154">
        <f t="shared" si="7"/>
        <v>933.98970000000008</v>
      </c>
      <c r="F121" s="154">
        <f t="shared" si="8"/>
        <v>14276.699699999999</v>
      </c>
      <c r="G121" s="150" t="s">
        <v>1638</v>
      </c>
      <c r="H121" s="151" t="s">
        <v>837</v>
      </c>
      <c r="I121" s="6">
        <v>1</v>
      </c>
      <c r="J121" s="147">
        <v>45015</v>
      </c>
    </row>
    <row r="122" spans="1:10" s="75" customFormat="1">
      <c r="A122" s="152" t="s">
        <v>1639</v>
      </c>
      <c r="B122" s="152" t="s">
        <v>1415</v>
      </c>
      <c r="C122" s="153" t="s">
        <v>1416</v>
      </c>
      <c r="D122" s="154">
        <v>1305.98</v>
      </c>
      <c r="E122" s="154">
        <f t="shared" si="7"/>
        <v>91.418600000000012</v>
      </c>
      <c r="F122" s="154">
        <f t="shared" si="8"/>
        <v>1397.3986</v>
      </c>
      <c r="G122" s="150" t="s">
        <v>1640</v>
      </c>
      <c r="H122" s="151" t="s">
        <v>837</v>
      </c>
      <c r="I122" s="6">
        <v>1</v>
      </c>
      <c r="J122" s="147">
        <v>45015</v>
      </c>
    </row>
    <row r="123" spans="1:10" s="75" customFormat="1">
      <c r="A123" s="152" t="s">
        <v>1641</v>
      </c>
      <c r="B123" s="152" t="s">
        <v>1216</v>
      </c>
      <c r="C123" s="153" t="s">
        <v>1217</v>
      </c>
      <c r="D123" s="154">
        <v>1229.0899999999999</v>
      </c>
      <c r="E123" s="154">
        <f t="shared" si="7"/>
        <v>86.036299999999997</v>
      </c>
      <c r="F123" s="154">
        <f t="shared" si="8"/>
        <v>1315.1262999999999</v>
      </c>
      <c r="G123" s="150" t="s">
        <v>1642</v>
      </c>
      <c r="H123" s="151" t="s">
        <v>837</v>
      </c>
      <c r="I123" s="6">
        <v>1</v>
      </c>
      <c r="J123" s="147">
        <v>45019</v>
      </c>
    </row>
    <row r="124" spans="1:10" s="75" customFormat="1">
      <c r="A124" s="152" t="s">
        <v>1643</v>
      </c>
      <c r="B124" s="152" t="s">
        <v>298</v>
      </c>
      <c r="C124" s="153" t="s">
        <v>1644</v>
      </c>
      <c r="D124" s="154">
        <v>6050</v>
      </c>
      <c r="E124" s="154">
        <f t="shared" si="7"/>
        <v>423.50000000000006</v>
      </c>
      <c r="F124" s="154">
        <f t="shared" si="8"/>
        <v>6473.5</v>
      </c>
      <c r="G124" s="150" t="s">
        <v>1645</v>
      </c>
      <c r="H124" s="151" t="s">
        <v>850</v>
      </c>
      <c r="I124" s="6">
        <v>6</v>
      </c>
      <c r="J124" s="147">
        <v>45019</v>
      </c>
    </row>
    <row r="125" spans="1:10" s="75" customFormat="1">
      <c r="A125" s="152" t="s">
        <v>1646</v>
      </c>
      <c r="B125" s="152" t="s">
        <v>131</v>
      </c>
      <c r="C125" s="153" t="s">
        <v>132</v>
      </c>
      <c r="D125" s="154">
        <v>4900</v>
      </c>
      <c r="E125" s="154">
        <f t="shared" si="7"/>
        <v>343.00000000000006</v>
      </c>
      <c r="F125" s="154">
        <f t="shared" si="8"/>
        <v>5243</v>
      </c>
      <c r="G125" s="150" t="s">
        <v>1647</v>
      </c>
      <c r="H125" s="151" t="s">
        <v>837</v>
      </c>
      <c r="I125" s="6">
        <v>6</v>
      </c>
      <c r="J125" s="147">
        <v>45019</v>
      </c>
    </row>
    <row r="126" spans="1:10" s="75" customFormat="1">
      <c r="A126" s="152" t="s">
        <v>1648</v>
      </c>
      <c r="B126" s="152" t="s">
        <v>1282</v>
      </c>
      <c r="C126" s="153" t="s">
        <v>1283</v>
      </c>
      <c r="D126" s="154">
        <v>1199.29</v>
      </c>
      <c r="E126" s="154">
        <f t="shared" si="7"/>
        <v>83.950299999999999</v>
      </c>
      <c r="F126" s="154">
        <f t="shared" si="8"/>
        <v>1283.2402999999999</v>
      </c>
      <c r="G126" s="150" t="s">
        <v>1649</v>
      </c>
      <c r="H126" s="151" t="s">
        <v>837</v>
      </c>
      <c r="I126" s="6">
        <v>1</v>
      </c>
      <c r="J126" s="147">
        <v>45019</v>
      </c>
    </row>
    <row r="130" spans="5:5">
      <c r="E130"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ignoredErrors>
    <ignoredError sqref="E10 E30 E80 E117" formula="1"/>
  </ignoredErrors>
</worksheet>
</file>

<file path=xl/worksheets/sheet13.xml><?xml version="1.0" encoding="utf-8"?>
<worksheet xmlns="http://schemas.openxmlformats.org/spreadsheetml/2006/main" xmlns:r="http://schemas.openxmlformats.org/officeDocument/2006/relationships">
  <sheetPr>
    <tabColor theme="6" tint="0.59999389629810485"/>
  </sheetPr>
  <dimension ref="A1:J65"/>
  <sheetViews>
    <sheetView zoomScale="110" zoomScaleNormal="110" workbookViewId="0">
      <pane xSplit="1" topLeftCell="B1" activePane="topRight" state="frozen"/>
      <selection pane="topRight" activeCell="E71" sqref="E71"/>
    </sheetView>
  </sheetViews>
  <sheetFormatPr baseColWidth="10" defaultColWidth="11.42578125" defaultRowHeight="11.25"/>
  <cols>
    <col min="1" max="2" width="11.42578125" style="74"/>
    <col min="3" max="3" width="40.42578125" style="74" bestFit="1" customWidth="1"/>
    <col min="4" max="6" width="11.42578125" style="74"/>
    <col min="7" max="7" width="99" style="74" customWidth="1"/>
    <col min="8" max="8" width="8.7109375" style="74" bestFit="1" customWidth="1"/>
    <col min="9" max="9" width="8.85546875" style="74" bestFit="1" customWidth="1"/>
    <col min="10" max="10" width="7.140625" style="74" bestFit="1" customWidth="1"/>
    <col min="11" max="16384" width="11.42578125" style="74"/>
  </cols>
  <sheetData>
    <row r="1" spans="1:10" ht="12" customHeight="1" thickBot="1">
      <c r="A1" s="229" t="s">
        <v>1192</v>
      </c>
      <c r="B1" s="230"/>
      <c r="C1" s="230"/>
      <c r="D1" s="230"/>
      <c r="E1" s="230"/>
      <c r="F1" s="230"/>
      <c r="G1" s="230"/>
      <c r="H1" s="230"/>
      <c r="I1" s="230"/>
      <c r="J1" s="231"/>
    </row>
    <row r="2" spans="1:10" ht="30" thickBot="1">
      <c r="A2" s="87" t="s">
        <v>1</v>
      </c>
      <c r="B2" s="87" t="s">
        <v>2</v>
      </c>
      <c r="C2" s="87" t="s">
        <v>3</v>
      </c>
      <c r="D2" s="144" t="s">
        <v>1353</v>
      </c>
      <c r="E2" s="144" t="s">
        <v>1354</v>
      </c>
      <c r="F2" s="144" t="s">
        <v>1355</v>
      </c>
      <c r="G2" s="87" t="s">
        <v>7</v>
      </c>
      <c r="H2" s="145" t="s">
        <v>945</v>
      </c>
      <c r="I2" s="145" t="s">
        <v>8</v>
      </c>
      <c r="J2" s="89" t="s">
        <v>9</v>
      </c>
    </row>
    <row r="3" spans="1:10">
      <c r="A3" s="90" t="s">
        <v>1193</v>
      </c>
      <c r="B3" s="90" t="s">
        <v>769</v>
      </c>
      <c r="C3" s="90" t="s">
        <v>770</v>
      </c>
      <c r="D3" s="91">
        <v>1527</v>
      </c>
      <c r="E3" s="91">
        <f>+D3*0.07</f>
        <v>106.89000000000001</v>
      </c>
      <c r="F3" s="91">
        <f>+D3+E3</f>
        <v>1633.89</v>
      </c>
      <c r="G3" s="128" t="s">
        <v>1194</v>
      </c>
      <c r="H3" s="128" t="s">
        <v>837</v>
      </c>
      <c r="I3" s="143">
        <v>1</v>
      </c>
      <c r="J3" s="93">
        <v>44844</v>
      </c>
    </row>
    <row r="4" spans="1:10">
      <c r="A4" s="90" t="s">
        <v>1195</v>
      </c>
      <c r="B4" s="90" t="s">
        <v>1196</v>
      </c>
      <c r="C4" s="90" t="s">
        <v>1197</v>
      </c>
      <c r="D4" s="91">
        <v>3750</v>
      </c>
      <c r="E4" s="91">
        <f>+D4*0.07</f>
        <v>262.5</v>
      </c>
      <c r="F4" s="91">
        <f t="shared" ref="F4:F42" si="0">+D4+E4</f>
        <v>4012.5</v>
      </c>
      <c r="G4" s="104" t="s">
        <v>1198</v>
      </c>
      <c r="H4" s="128" t="s">
        <v>837</v>
      </c>
      <c r="I4" s="6">
        <v>3</v>
      </c>
      <c r="J4" s="1">
        <v>44844</v>
      </c>
    </row>
    <row r="5" spans="1:10">
      <c r="A5" s="90" t="s">
        <v>1199</v>
      </c>
      <c r="B5" s="90" t="s">
        <v>306</v>
      </c>
      <c r="C5" s="90" t="s">
        <v>457</v>
      </c>
      <c r="D5" s="91">
        <v>1500</v>
      </c>
      <c r="E5" s="91">
        <f>+D5*0.07</f>
        <v>105.00000000000001</v>
      </c>
      <c r="F5" s="91">
        <f t="shared" si="0"/>
        <v>1605</v>
      </c>
      <c r="G5" s="104" t="s">
        <v>1200</v>
      </c>
      <c r="H5" s="128" t="s">
        <v>837</v>
      </c>
      <c r="I5" s="6">
        <v>1</v>
      </c>
      <c r="J5" s="1">
        <v>44844</v>
      </c>
    </row>
    <row r="6" spans="1:10">
      <c r="A6" s="90" t="s">
        <v>1201</v>
      </c>
      <c r="B6" s="90" t="s">
        <v>87</v>
      </c>
      <c r="C6" s="90" t="s">
        <v>1202</v>
      </c>
      <c r="D6" s="91">
        <v>8635.44</v>
      </c>
      <c r="E6" s="91">
        <f>+D6*0.07</f>
        <v>604.48080000000004</v>
      </c>
      <c r="F6" s="91">
        <f t="shared" si="0"/>
        <v>9239.9207999999999</v>
      </c>
      <c r="G6" s="104" t="s">
        <v>1203</v>
      </c>
      <c r="H6" s="128" t="s">
        <v>837</v>
      </c>
      <c r="I6" s="6">
        <v>1</v>
      </c>
      <c r="J6" s="1">
        <v>44844</v>
      </c>
    </row>
    <row r="7" spans="1:10">
      <c r="A7" s="90" t="s">
        <v>1204</v>
      </c>
      <c r="B7" s="90" t="s">
        <v>1205</v>
      </c>
      <c r="C7" s="90" t="s">
        <v>1206</v>
      </c>
      <c r="D7" s="91">
        <v>14000</v>
      </c>
      <c r="E7" s="91">
        <f>+D7*0</f>
        <v>0</v>
      </c>
      <c r="F7" s="91">
        <f t="shared" si="0"/>
        <v>14000</v>
      </c>
      <c r="G7" s="104" t="s">
        <v>1207</v>
      </c>
      <c r="H7" s="128" t="s">
        <v>837</v>
      </c>
      <c r="I7" s="133">
        <v>3</v>
      </c>
      <c r="J7" s="1">
        <v>44847</v>
      </c>
    </row>
    <row r="8" spans="1:10">
      <c r="A8" s="90" t="s">
        <v>1208</v>
      </c>
      <c r="B8" s="90" t="s">
        <v>1209</v>
      </c>
      <c r="C8" s="90" t="s">
        <v>1210</v>
      </c>
      <c r="D8" s="91">
        <v>5917.98</v>
      </c>
      <c r="E8" s="91">
        <f>+D8*0.07</f>
        <v>414.2586</v>
      </c>
      <c r="F8" s="91">
        <f t="shared" si="0"/>
        <v>6332.2385999999997</v>
      </c>
      <c r="G8" s="104" t="s">
        <v>1211</v>
      </c>
      <c r="H8" s="128" t="s">
        <v>1212</v>
      </c>
      <c r="I8" s="6">
        <v>1</v>
      </c>
      <c r="J8" s="1">
        <v>44852</v>
      </c>
    </row>
    <row r="9" spans="1:10">
      <c r="A9" s="90" t="s">
        <v>1213</v>
      </c>
      <c r="B9" s="90" t="s">
        <v>41</v>
      </c>
      <c r="C9" s="90" t="s">
        <v>42</v>
      </c>
      <c r="D9" s="91">
        <v>1844.77</v>
      </c>
      <c r="E9" s="91">
        <f>+D9*0.07</f>
        <v>129.13390000000001</v>
      </c>
      <c r="F9" s="91">
        <f t="shared" si="0"/>
        <v>1973.9039</v>
      </c>
      <c r="G9" s="104" t="s">
        <v>1214</v>
      </c>
      <c r="H9" s="128" t="s">
        <v>837</v>
      </c>
      <c r="I9" s="6">
        <v>12</v>
      </c>
      <c r="J9" s="1">
        <v>44852</v>
      </c>
    </row>
    <row r="10" spans="1:10">
      <c r="A10" s="90" t="s">
        <v>1215</v>
      </c>
      <c r="B10" s="90" t="s">
        <v>1216</v>
      </c>
      <c r="C10" s="90" t="s">
        <v>1217</v>
      </c>
      <c r="D10" s="91">
        <v>14999.56</v>
      </c>
      <c r="E10" s="91">
        <f>+D10*0.07</f>
        <v>1049.9692</v>
      </c>
      <c r="F10" s="91">
        <f t="shared" si="0"/>
        <v>16049.529199999999</v>
      </c>
      <c r="G10" s="127" t="s">
        <v>1218</v>
      </c>
      <c r="H10" s="128" t="s">
        <v>837</v>
      </c>
      <c r="I10" s="6">
        <v>2</v>
      </c>
      <c r="J10" s="1">
        <v>44858</v>
      </c>
    </row>
    <row r="11" spans="1:10">
      <c r="A11" s="90" t="s">
        <v>1219</v>
      </c>
      <c r="B11" s="90" t="s">
        <v>1220</v>
      </c>
      <c r="C11" s="90" t="s">
        <v>1221</v>
      </c>
      <c r="D11" s="91">
        <v>3500</v>
      </c>
      <c r="E11" s="91">
        <f>+D11*0</f>
        <v>0</v>
      </c>
      <c r="F11" s="91">
        <f t="shared" si="0"/>
        <v>3500</v>
      </c>
      <c r="G11" s="104" t="s">
        <v>1222</v>
      </c>
      <c r="H11" s="128" t="s">
        <v>837</v>
      </c>
      <c r="I11" s="6">
        <v>6</v>
      </c>
      <c r="J11" s="1">
        <v>44855</v>
      </c>
    </row>
    <row r="12" spans="1:10">
      <c r="A12" s="90" t="s">
        <v>1223</v>
      </c>
      <c r="B12" s="90" t="s">
        <v>1224</v>
      </c>
      <c r="C12" s="90" t="s">
        <v>1225</v>
      </c>
      <c r="D12" s="91">
        <v>1950</v>
      </c>
      <c r="E12" s="91">
        <f>+D12*0.07</f>
        <v>136.5</v>
      </c>
      <c r="F12" s="91">
        <f t="shared" si="0"/>
        <v>2086.5</v>
      </c>
      <c r="G12" s="104" t="s">
        <v>1226</v>
      </c>
      <c r="H12" s="128" t="s">
        <v>837</v>
      </c>
      <c r="I12" s="6">
        <v>6</v>
      </c>
      <c r="J12" s="1">
        <v>44860</v>
      </c>
    </row>
    <row r="13" spans="1:10">
      <c r="A13" s="90" t="s">
        <v>1227</v>
      </c>
      <c r="B13" s="90" t="s">
        <v>1228</v>
      </c>
      <c r="C13" s="90" t="s">
        <v>1229</v>
      </c>
      <c r="D13" s="91">
        <v>8370</v>
      </c>
      <c r="E13" s="91">
        <f>+D13*0.07</f>
        <v>585.90000000000009</v>
      </c>
      <c r="F13" s="91">
        <f t="shared" si="0"/>
        <v>8955.9</v>
      </c>
      <c r="G13" s="94" t="s">
        <v>1230</v>
      </c>
      <c r="H13" s="128" t="s">
        <v>837</v>
      </c>
      <c r="I13" s="6">
        <v>2</v>
      </c>
      <c r="J13" s="1">
        <v>44858</v>
      </c>
    </row>
    <row r="14" spans="1:10">
      <c r="A14" s="90" t="s">
        <v>1231</v>
      </c>
      <c r="B14" s="90" t="s">
        <v>19</v>
      </c>
      <c r="C14" s="90" t="s">
        <v>20</v>
      </c>
      <c r="D14" s="91">
        <v>8569.2800000000007</v>
      </c>
      <c r="E14" s="91">
        <f>+D14*0.07</f>
        <v>599.84960000000012</v>
      </c>
      <c r="F14" s="91">
        <f t="shared" si="0"/>
        <v>9169.1296000000002</v>
      </c>
      <c r="G14" s="94" t="s">
        <v>1232</v>
      </c>
      <c r="H14" s="128" t="s">
        <v>837</v>
      </c>
      <c r="I14" s="6">
        <v>12</v>
      </c>
      <c r="J14" s="1">
        <v>44861</v>
      </c>
    </row>
    <row r="15" spans="1:10">
      <c r="A15" s="90" t="s">
        <v>1233</v>
      </c>
      <c r="B15" s="90" t="s">
        <v>1234</v>
      </c>
      <c r="C15" s="90" t="s">
        <v>1235</v>
      </c>
      <c r="D15" s="91">
        <v>2825</v>
      </c>
      <c r="E15" s="91">
        <f>+D15*0</f>
        <v>0</v>
      </c>
      <c r="F15" s="91">
        <f t="shared" si="0"/>
        <v>2825</v>
      </c>
      <c r="G15" s="94" t="s">
        <v>1236</v>
      </c>
      <c r="H15" s="128" t="s">
        <v>837</v>
      </c>
      <c r="I15" s="6">
        <v>3</v>
      </c>
      <c r="J15" s="1">
        <v>44865</v>
      </c>
    </row>
    <row r="16" spans="1:10">
      <c r="A16" s="90" t="s">
        <v>1237</v>
      </c>
      <c r="B16" s="90" t="s">
        <v>1238</v>
      </c>
      <c r="C16" s="90" t="s">
        <v>1239</v>
      </c>
      <c r="D16" s="91">
        <v>6961.41</v>
      </c>
      <c r="E16" s="91">
        <f>+D16*0.07</f>
        <v>487.29870000000005</v>
      </c>
      <c r="F16" s="91">
        <f t="shared" si="0"/>
        <v>7448.7087000000001</v>
      </c>
      <c r="G16" s="94" t="s">
        <v>1240</v>
      </c>
      <c r="H16" s="128" t="s">
        <v>837</v>
      </c>
      <c r="I16" s="6">
        <v>1</v>
      </c>
      <c r="J16" s="1">
        <v>44865</v>
      </c>
    </row>
    <row r="17" spans="1:10" ht="24.75" customHeight="1">
      <c r="A17" s="90" t="s">
        <v>1241</v>
      </c>
      <c r="B17" s="90" t="s">
        <v>1242</v>
      </c>
      <c r="C17" s="90" t="s">
        <v>1243</v>
      </c>
      <c r="D17" s="91">
        <v>1900</v>
      </c>
      <c r="E17" s="91">
        <f>+D17*0</f>
        <v>0</v>
      </c>
      <c r="F17" s="91">
        <f t="shared" si="0"/>
        <v>1900</v>
      </c>
      <c r="G17" s="100" t="s">
        <v>1244</v>
      </c>
      <c r="H17" s="128" t="s">
        <v>837</v>
      </c>
      <c r="I17" s="6">
        <v>12</v>
      </c>
      <c r="J17" s="1">
        <v>44867</v>
      </c>
    </row>
    <row r="18" spans="1:10" ht="24.75" customHeight="1">
      <c r="A18" s="90" t="s">
        <v>1245</v>
      </c>
      <c r="B18" s="90" t="s">
        <v>362</v>
      </c>
      <c r="C18" s="90" t="s">
        <v>756</v>
      </c>
      <c r="D18" s="91">
        <v>4950</v>
      </c>
      <c r="E18" s="91">
        <f>+D18*0</f>
        <v>0</v>
      </c>
      <c r="F18" s="91">
        <f t="shared" si="0"/>
        <v>4950</v>
      </c>
      <c r="G18" s="100" t="s">
        <v>1246</v>
      </c>
      <c r="H18" s="128" t="s">
        <v>837</v>
      </c>
      <c r="I18" s="6">
        <v>1</v>
      </c>
      <c r="J18" s="1">
        <v>44872</v>
      </c>
    </row>
    <row r="19" spans="1:10">
      <c r="A19" s="90" t="s">
        <v>1247</v>
      </c>
      <c r="B19" s="90" t="s">
        <v>692</v>
      </c>
      <c r="C19" s="90" t="s">
        <v>693</v>
      </c>
      <c r="D19" s="91">
        <v>2550</v>
      </c>
      <c r="E19" s="91">
        <f>+D19*0</f>
        <v>0</v>
      </c>
      <c r="F19" s="91">
        <f t="shared" si="0"/>
        <v>2550</v>
      </c>
      <c r="G19" s="94" t="s">
        <v>1248</v>
      </c>
      <c r="H19" s="128" t="s">
        <v>837</v>
      </c>
      <c r="I19" s="6">
        <v>2</v>
      </c>
      <c r="J19" s="1">
        <v>44872</v>
      </c>
    </row>
    <row r="20" spans="1:10">
      <c r="A20" s="90" t="s">
        <v>1249</v>
      </c>
      <c r="B20" s="90" t="s">
        <v>438</v>
      </c>
      <c r="C20" s="90" t="s">
        <v>439</v>
      </c>
      <c r="D20" s="91">
        <v>1392.66</v>
      </c>
      <c r="E20" s="91">
        <f t="shared" ref="E20:E33" si="1">+D20*0.07</f>
        <v>97.486200000000011</v>
      </c>
      <c r="F20" s="91">
        <f t="shared" si="0"/>
        <v>1490.1462000000001</v>
      </c>
      <c r="G20" s="94" t="s">
        <v>1250</v>
      </c>
      <c r="H20" s="128" t="s">
        <v>837</v>
      </c>
      <c r="I20" s="6">
        <v>1</v>
      </c>
      <c r="J20" s="1">
        <v>44869</v>
      </c>
    </row>
    <row r="21" spans="1:10" ht="22.5">
      <c r="A21" s="90" t="s">
        <v>1251</v>
      </c>
      <c r="B21" s="90" t="s">
        <v>501</v>
      </c>
      <c r="C21" s="90" t="s">
        <v>898</v>
      </c>
      <c r="D21" s="91">
        <v>3500</v>
      </c>
      <c r="E21" s="91">
        <f t="shared" si="1"/>
        <v>245.00000000000003</v>
      </c>
      <c r="F21" s="91">
        <f t="shared" si="0"/>
        <v>3745</v>
      </c>
      <c r="G21" s="100" t="s">
        <v>1252</v>
      </c>
      <c r="H21" s="128" t="s">
        <v>837</v>
      </c>
      <c r="I21" s="6">
        <v>3</v>
      </c>
      <c r="J21" s="1">
        <v>44874</v>
      </c>
    </row>
    <row r="22" spans="1:10">
      <c r="A22" s="90" t="s">
        <v>1253</v>
      </c>
      <c r="B22" s="90" t="s">
        <v>1254</v>
      </c>
      <c r="C22" s="90" t="s">
        <v>1255</v>
      </c>
      <c r="D22" s="91">
        <v>2890.56</v>
      </c>
      <c r="E22" s="91">
        <f t="shared" si="1"/>
        <v>202.33920000000001</v>
      </c>
      <c r="F22" s="91">
        <f t="shared" si="0"/>
        <v>3092.8991999999998</v>
      </c>
      <c r="G22" s="100" t="s">
        <v>1256</v>
      </c>
      <c r="H22" s="128" t="s">
        <v>837</v>
      </c>
      <c r="I22" s="6">
        <v>12</v>
      </c>
      <c r="J22" s="1">
        <v>44876</v>
      </c>
    </row>
    <row r="23" spans="1:10">
      <c r="A23" s="90" t="s">
        <v>1257</v>
      </c>
      <c r="B23" s="90" t="s">
        <v>23</v>
      </c>
      <c r="C23" s="90" t="s">
        <v>509</v>
      </c>
      <c r="D23" s="91">
        <v>1413.75</v>
      </c>
      <c r="E23" s="91">
        <f t="shared" si="1"/>
        <v>98.962500000000006</v>
      </c>
      <c r="F23" s="91">
        <f t="shared" si="0"/>
        <v>1512.7125000000001</v>
      </c>
      <c r="G23" s="100" t="s">
        <v>1258</v>
      </c>
      <c r="H23" s="128" t="s">
        <v>837</v>
      </c>
      <c r="I23" s="6">
        <v>1</v>
      </c>
      <c r="J23" s="1">
        <v>44881</v>
      </c>
    </row>
    <row r="24" spans="1:10">
      <c r="A24" s="90" t="s">
        <v>1259</v>
      </c>
      <c r="B24" s="90" t="s">
        <v>306</v>
      </c>
      <c r="C24" s="90" t="s">
        <v>457</v>
      </c>
      <c r="D24" s="91">
        <v>5000</v>
      </c>
      <c r="E24" s="91">
        <f t="shared" si="1"/>
        <v>350.00000000000006</v>
      </c>
      <c r="F24" s="91">
        <f t="shared" si="0"/>
        <v>5350</v>
      </c>
      <c r="G24" s="107" t="s">
        <v>1260</v>
      </c>
      <c r="H24" s="128" t="s">
        <v>837</v>
      </c>
      <c r="I24" s="6">
        <v>1</v>
      </c>
      <c r="J24" s="1">
        <v>44882</v>
      </c>
    </row>
    <row r="25" spans="1:10">
      <c r="A25" s="90" t="s">
        <v>1261</v>
      </c>
      <c r="B25" s="90" t="s">
        <v>230</v>
      </c>
      <c r="C25" s="90" t="s">
        <v>1262</v>
      </c>
      <c r="D25" s="91">
        <v>7500</v>
      </c>
      <c r="E25" s="91">
        <f t="shared" si="1"/>
        <v>525</v>
      </c>
      <c r="F25" s="91">
        <f t="shared" si="0"/>
        <v>8025</v>
      </c>
      <c r="G25" s="107" t="s">
        <v>1263</v>
      </c>
      <c r="H25" s="128" t="s">
        <v>837</v>
      </c>
      <c r="I25" s="6">
        <v>1</v>
      </c>
      <c r="J25" s="1">
        <v>44883</v>
      </c>
    </row>
    <row r="26" spans="1:10" ht="22.5">
      <c r="A26" s="90" t="s">
        <v>1264</v>
      </c>
      <c r="B26" s="90" t="s">
        <v>1265</v>
      </c>
      <c r="C26" s="90" t="s">
        <v>1266</v>
      </c>
      <c r="D26" s="91">
        <v>6000</v>
      </c>
      <c r="E26" s="91">
        <f t="shared" si="1"/>
        <v>420.00000000000006</v>
      </c>
      <c r="F26" s="91">
        <f t="shared" si="0"/>
        <v>6420</v>
      </c>
      <c r="G26" s="107" t="s">
        <v>1267</v>
      </c>
      <c r="H26" s="128" t="s">
        <v>837</v>
      </c>
      <c r="I26" s="6">
        <v>1</v>
      </c>
      <c r="J26" s="1">
        <v>44897</v>
      </c>
    </row>
    <row r="27" spans="1:10">
      <c r="A27" s="90" t="s">
        <v>1268</v>
      </c>
      <c r="B27" s="90" t="s">
        <v>141</v>
      </c>
      <c r="C27" s="90" t="s">
        <v>1269</v>
      </c>
      <c r="D27" s="91">
        <v>14000</v>
      </c>
      <c r="E27" s="91">
        <f t="shared" si="1"/>
        <v>980.00000000000011</v>
      </c>
      <c r="F27" s="91">
        <f t="shared" si="0"/>
        <v>14980</v>
      </c>
      <c r="G27" s="107" t="s">
        <v>1270</v>
      </c>
      <c r="H27" s="128" t="s">
        <v>837</v>
      </c>
      <c r="I27" s="6">
        <v>8</v>
      </c>
      <c r="J27" s="1">
        <v>44896</v>
      </c>
    </row>
    <row r="28" spans="1:10">
      <c r="A28" s="90" t="s">
        <v>1271</v>
      </c>
      <c r="B28" s="90" t="s">
        <v>1272</v>
      </c>
      <c r="C28" s="90" t="s">
        <v>1273</v>
      </c>
      <c r="D28" s="91">
        <v>2810</v>
      </c>
      <c r="E28" s="91">
        <f t="shared" si="1"/>
        <v>196.70000000000002</v>
      </c>
      <c r="F28" s="91">
        <f t="shared" si="0"/>
        <v>3006.7</v>
      </c>
      <c r="G28" s="107" t="s">
        <v>1274</v>
      </c>
      <c r="H28" s="128" t="s">
        <v>837</v>
      </c>
      <c r="I28" s="6">
        <v>12</v>
      </c>
      <c r="J28" s="1">
        <v>44897</v>
      </c>
    </row>
    <row r="29" spans="1:10">
      <c r="A29" s="90" t="s">
        <v>1275</v>
      </c>
      <c r="B29" s="90" t="s">
        <v>1276</v>
      </c>
      <c r="C29" s="90" t="s">
        <v>1277</v>
      </c>
      <c r="D29" s="91">
        <v>2000</v>
      </c>
      <c r="E29" s="91">
        <f t="shared" si="1"/>
        <v>140</v>
      </c>
      <c r="F29" s="91">
        <f t="shared" si="0"/>
        <v>2140</v>
      </c>
      <c r="G29" s="107" t="s">
        <v>1278</v>
      </c>
      <c r="H29" s="118" t="s">
        <v>837</v>
      </c>
      <c r="I29" s="6">
        <v>2</v>
      </c>
      <c r="J29" s="1">
        <v>44900</v>
      </c>
    </row>
    <row r="30" spans="1:10" ht="22.5">
      <c r="A30" s="90" t="s">
        <v>1279</v>
      </c>
      <c r="B30" s="90" t="s">
        <v>501</v>
      </c>
      <c r="C30" s="134" t="s">
        <v>898</v>
      </c>
      <c r="D30" s="91">
        <v>10500</v>
      </c>
      <c r="E30" s="91">
        <f t="shared" si="1"/>
        <v>735.00000000000011</v>
      </c>
      <c r="F30" s="91">
        <f t="shared" si="0"/>
        <v>11235</v>
      </c>
      <c r="G30" s="100" t="s">
        <v>1280</v>
      </c>
      <c r="H30" s="128" t="s">
        <v>837</v>
      </c>
      <c r="I30" s="6">
        <v>2</v>
      </c>
      <c r="J30" s="1">
        <v>44902</v>
      </c>
    </row>
    <row r="31" spans="1:10">
      <c r="A31" s="90" t="s">
        <v>1281</v>
      </c>
      <c r="B31" s="90" t="s">
        <v>1282</v>
      </c>
      <c r="C31" s="134" t="s">
        <v>1283</v>
      </c>
      <c r="D31" s="91">
        <v>5099.3599999999997</v>
      </c>
      <c r="E31" s="91">
        <f t="shared" si="1"/>
        <v>356.95519999999999</v>
      </c>
      <c r="F31" s="91">
        <f t="shared" si="0"/>
        <v>5456.3152</v>
      </c>
      <c r="G31" s="100" t="s">
        <v>1284</v>
      </c>
      <c r="H31" s="128" t="s">
        <v>837</v>
      </c>
      <c r="I31" s="6">
        <v>1</v>
      </c>
      <c r="J31" s="1">
        <v>44902</v>
      </c>
    </row>
    <row r="32" spans="1:10">
      <c r="A32" s="90" t="s">
        <v>1285</v>
      </c>
      <c r="B32" s="90" t="s">
        <v>1286</v>
      </c>
      <c r="C32" s="134" t="s">
        <v>1287</v>
      </c>
      <c r="D32" s="91">
        <v>10338.41</v>
      </c>
      <c r="E32" s="91">
        <f t="shared" si="1"/>
        <v>723.68870000000004</v>
      </c>
      <c r="F32" s="91">
        <f t="shared" si="0"/>
        <v>11062.0987</v>
      </c>
      <c r="G32" s="100" t="s">
        <v>1288</v>
      </c>
      <c r="H32" s="128" t="s">
        <v>837</v>
      </c>
      <c r="I32" s="6">
        <v>2</v>
      </c>
      <c r="J32" s="1">
        <v>44902</v>
      </c>
    </row>
    <row r="33" spans="1:10">
      <c r="A33" s="90" t="s">
        <v>1289</v>
      </c>
      <c r="B33" s="90" t="s">
        <v>290</v>
      </c>
      <c r="C33" s="134" t="s">
        <v>1290</v>
      </c>
      <c r="D33" s="91">
        <v>1599</v>
      </c>
      <c r="E33" s="91">
        <f t="shared" si="1"/>
        <v>111.93</v>
      </c>
      <c r="F33" s="91">
        <f t="shared" si="0"/>
        <v>1710.93</v>
      </c>
      <c r="G33" s="100" t="s">
        <v>1291</v>
      </c>
      <c r="H33" s="128" t="s">
        <v>837</v>
      </c>
      <c r="I33" s="6">
        <v>1</v>
      </c>
      <c r="J33" s="1">
        <v>44902</v>
      </c>
    </row>
    <row r="34" spans="1:10">
      <c r="A34" s="90" t="s">
        <v>1292</v>
      </c>
      <c r="B34" s="90" t="s">
        <v>1293</v>
      </c>
      <c r="C34" s="134" t="s">
        <v>1294</v>
      </c>
      <c r="D34" s="91">
        <v>10000</v>
      </c>
      <c r="E34" s="91">
        <f>+D34*0</f>
        <v>0</v>
      </c>
      <c r="F34" s="91">
        <f t="shared" si="0"/>
        <v>10000</v>
      </c>
      <c r="G34" s="107" t="s">
        <v>1295</v>
      </c>
      <c r="H34" s="128" t="s">
        <v>837</v>
      </c>
      <c r="I34" s="6">
        <v>1</v>
      </c>
      <c r="J34" s="1">
        <v>44906</v>
      </c>
    </row>
    <row r="35" spans="1:10">
      <c r="A35" s="90" t="s">
        <v>1296</v>
      </c>
      <c r="B35" s="90" t="s">
        <v>156</v>
      </c>
      <c r="C35" s="134" t="s">
        <v>799</v>
      </c>
      <c r="D35" s="91">
        <v>1765</v>
      </c>
      <c r="E35" s="91">
        <f t="shared" ref="E35:E41" si="2">+D35*0.07</f>
        <v>123.55000000000001</v>
      </c>
      <c r="F35" s="91">
        <f t="shared" si="0"/>
        <v>1888.55</v>
      </c>
      <c r="G35" s="107" t="s">
        <v>1297</v>
      </c>
      <c r="H35" s="128" t="s">
        <v>837</v>
      </c>
      <c r="I35" s="6">
        <v>1</v>
      </c>
      <c r="J35" s="1">
        <v>44906</v>
      </c>
    </row>
    <row r="36" spans="1:10">
      <c r="A36" s="90" t="s">
        <v>1298</v>
      </c>
      <c r="B36" s="90" t="s">
        <v>306</v>
      </c>
      <c r="C36" s="134" t="s">
        <v>457</v>
      </c>
      <c r="D36" s="91">
        <v>4286</v>
      </c>
      <c r="E36" s="91">
        <f t="shared" si="2"/>
        <v>300.02000000000004</v>
      </c>
      <c r="F36" s="91">
        <f t="shared" si="0"/>
        <v>4586.0200000000004</v>
      </c>
      <c r="G36" s="107" t="s">
        <v>1299</v>
      </c>
      <c r="H36" s="128" t="s">
        <v>837</v>
      </c>
      <c r="I36" s="6">
        <v>1</v>
      </c>
      <c r="J36" s="1">
        <v>44906</v>
      </c>
    </row>
    <row r="37" spans="1:10" ht="22.5">
      <c r="A37" s="90" t="s">
        <v>1300</v>
      </c>
      <c r="B37" s="90" t="s">
        <v>489</v>
      </c>
      <c r="C37" s="134" t="s">
        <v>490</v>
      </c>
      <c r="D37" s="91">
        <v>9889.17</v>
      </c>
      <c r="E37" s="91">
        <f t="shared" si="2"/>
        <v>692.2419000000001</v>
      </c>
      <c r="F37" s="91">
        <f t="shared" si="0"/>
        <v>10581.411900000001</v>
      </c>
      <c r="G37" s="100" t="s">
        <v>1301</v>
      </c>
      <c r="H37" s="128" t="s">
        <v>837</v>
      </c>
      <c r="I37" s="6">
        <v>3</v>
      </c>
      <c r="J37" s="1">
        <v>44904</v>
      </c>
    </row>
    <row r="38" spans="1:10" ht="22.5">
      <c r="A38" s="90" t="s">
        <v>1302</v>
      </c>
      <c r="B38" s="90" t="s">
        <v>302</v>
      </c>
      <c r="C38" s="134" t="s">
        <v>464</v>
      </c>
      <c r="D38" s="91">
        <v>3000</v>
      </c>
      <c r="E38" s="91">
        <f t="shared" si="2"/>
        <v>210.00000000000003</v>
      </c>
      <c r="F38" s="91">
        <f t="shared" si="0"/>
        <v>3210</v>
      </c>
      <c r="G38" s="100" t="s">
        <v>1303</v>
      </c>
      <c r="H38" s="128" t="s">
        <v>837</v>
      </c>
      <c r="I38" s="6">
        <v>1</v>
      </c>
      <c r="J38" s="1">
        <v>44911</v>
      </c>
    </row>
    <row r="39" spans="1:10">
      <c r="A39" s="90" t="s">
        <v>1304</v>
      </c>
      <c r="B39" s="90" t="s">
        <v>1305</v>
      </c>
      <c r="C39" s="134" t="s">
        <v>1306</v>
      </c>
      <c r="D39" s="91">
        <v>10950</v>
      </c>
      <c r="E39" s="91">
        <f t="shared" si="2"/>
        <v>766.50000000000011</v>
      </c>
      <c r="F39" s="91">
        <f t="shared" si="0"/>
        <v>11716.5</v>
      </c>
      <c r="G39" s="107" t="s">
        <v>1307</v>
      </c>
      <c r="H39" s="128" t="s">
        <v>837</v>
      </c>
      <c r="I39" s="6">
        <v>2</v>
      </c>
      <c r="J39" s="1">
        <v>44915</v>
      </c>
    </row>
    <row r="40" spans="1:10">
      <c r="A40" s="1" t="s">
        <v>1308</v>
      </c>
      <c r="B40" s="1" t="s">
        <v>23</v>
      </c>
      <c r="C40" s="85" t="s">
        <v>1309</v>
      </c>
      <c r="D40" s="4">
        <v>2688.78</v>
      </c>
      <c r="E40" s="4">
        <f t="shared" si="2"/>
        <v>188.21460000000002</v>
      </c>
      <c r="F40" s="4">
        <f t="shared" si="0"/>
        <v>2876.9946</v>
      </c>
      <c r="G40" s="107" t="s">
        <v>1310</v>
      </c>
      <c r="H40" s="128" t="s">
        <v>837</v>
      </c>
      <c r="I40" s="6">
        <v>6</v>
      </c>
      <c r="J40" s="1">
        <v>44916</v>
      </c>
    </row>
    <row r="41" spans="1:10">
      <c r="A41" s="119" t="s">
        <v>1311</v>
      </c>
      <c r="B41" s="119" t="s">
        <v>497</v>
      </c>
      <c r="C41" s="135" t="s">
        <v>498</v>
      </c>
      <c r="D41" s="121">
        <v>3653</v>
      </c>
      <c r="E41" s="121">
        <f t="shared" si="2"/>
        <v>255.71000000000004</v>
      </c>
      <c r="F41" s="121">
        <f t="shared" si="0"/>
        <v>3908.71</v>
      </c>
      <c r="G41" s="107" t="s">
        <v>1312</v>
      </c>
      <c r="H41" s="107" t="s">
        <v>850</v>
      </c>
      <c r="I41" s="6">
        <v>1</v>
      </c>
      <c r="J41" s="119">
        <v>44915</v>
      </c>
    </row>
    <row r="42" spans="1:10" ht="22.5">
      <c r="A42" s="1" t="s">
        <v>1313</v>
      </c>
      <c r="B42" s="1" t="s">
        <v>1314</v>
      </c>
      <c r="C42" s="85" t="s">
        <v>1315</v>
      </c>
      <c r="D42" s="4">
        <v>4500</v>
      </c>
      <c r="E42" s="4">
        <v>0</v>
      </c>
      <c r="F42" s="4">
        <f t="shared" si="0"/>
        <v>4500</v>
      </c>
      <c r="G42" s="107" t="s">
        <v>1316</v>
      </c>
      <c r="H42" s="118" t="s">
        <v>837</v>
      </c>
      <c r="I42" s="6">
        <v>12</v>
      </c>
      <c r="J42" s="1">
        <v>44918</v>
      </c>
    </row>
    <row r="43" spans="1:10">
      <c r="A43" s="90" t="s">
        <v>1317</v>
      </c>
      <c r="B43" s="90" t="s">
        <v>1282</v>
      </c>
      <c r="C43" s="136" t="s">
        <v>1283</v>
      </c>
      <c r="D43" s="91">
        <v>8355.01</v>
      </c>
      <c r="E43" s="4">
        <f>+D43*0.07</f>
        <v>584.85070000000007</v>
      </c>
      <c r="F43" s="91">
        <f>+D43+E43</f>
        <v>8939.8607000000011</v>
      </c>
      <c r="G43" s="107" t="s">
        <v>1318</v>
      </c>
      <c r="H43" s="128" t="s">
        <v>837</v>
      </c>
      <c r="I43" s="6">
        <v>1</v>
      </c>
      <c r="J43" s="1">
        <v>44863</v>
      </c>
    </row>
    <row r="44" spans="1:10">
      <c r="A44" s="90" t="s">
        <v>1319</v>
      </c>
      <c r="B44" s="90" t="s">
        <v>1320</v>
      </c>
      <c r="C44" s="136" t="s">
        <v>1321</v>
      </c>
      <c r="D44" s="91">
        <v>2715</v>
      </c>
      <c r="E44" s="4">
        <f t="shared" ref="E44:E56" si="3">+D44*0.07</f>
        <v>190.05</v>
      </c>
      <c r="F44" s="91">
        <f t="shared" ref="F44:F56" si="4">+D44+E44</f>
        <v>2905.05</v>
      </c>
      <c r="G44" s="107" t="s">
        <v>1322</v>
      </c>
      <c r="H44" s="128" t="s">
        <v>837</v>
      </c>
      <c r="I44" s="6">
        <v>1</v>
      </c>
      <c r="J44" s="1">
        <v>44863</v>
      </c>
    </row>
    <row r="45" spans="1:10">
      <c r="A45" s="90" t="s">
        <v>1323</v>
      </c>
      <c r="B45" s="90" t="s">
        <v>1320</v>
      </c>
      <c r="C45" s="136" t="s">
        <v>1321</v>
      </c>
      <c r="D45" s="91">
        <v>3064.49</v>
      </c>
      <c r="E45" s="4">
        <f t="shared" si="3"/>
        <v>214.51429999999999</v>
      </c>
      <c r="F45" s="91">
        <f t="shared" si="4"/>
        <v>3279.0042999999996</v>
      </c>
      <c r="G45" s="107" t="s">
        <v>1324</v>
      </c>
      <c r="H45" s="128" t="s">
        <v>837</v>
      </c>
      <c r="I45" s="6">
        <v>1</v>
      </c>
      <c r="J45" s="1">
        <v>44863</v>
      </c>
    </row>
    <row r="46" spans="1:10" ht="22.5">
      <c r="A46" s="90" t="s">
        <v>1325</v>
      </c>
      <c r="B46" s="90" t="s">
        <v>1320</v>
      </c>
      <c r="C46" s="136" t="s">
        <v>1321</v>
      </c>
      <c r="D46" s="91">
        <v>1248.6500000000001</v>
      </c>
      <c r="E46" s="4">
        <f t="shared" si="3"/>
        <v>87.405500000000018</v>
      </c>
      <c r="F46" s="91">
        <f t="shared" si="4"/>
        <v>1336.0555000000002</v>
      </c>
      <c r="G46" s="137" t="s">
        <v>1326</v>
      </c>
      <c r="H46" s="128" t="s">
        <v>837</v>
      </c>
      <c r="I46" s="6">
        <v>1</v>
      </c>
      <c r="J46" s="1">
        <v>44863</v>
      </c>
    </row>
    <row r="47" spans="1:10">
      <c r="A47" s="90" t="s">
        <v>1327</v>
      </c>
      <c r="B47" s="90" t="s">
        <v>1328</v>
      </c>
      <c r="C47" s="136" t="s">
        <v>1329</v>
      </c>
      <c r="D47" s="91">
        <v>3689.32</v>
      </c>
      <c r="E47" s="4">
        <f t="shared" si="3"/>
        <v>258.25240000000002</v>
      </c>
      <c r="F47" s="91">
        <f t="shared" si="4"/>
        <v>3947.5724</v>
      </c>
      <c r="G47" s="137" t="s">
        <v>1330</v>
      </c>
      <c r="H47" s="128" t="s">
        <v>837</v>
      </c>
      <c r="I47" s="6">
        <v>1</v>
      </c>
      <c r="J47" s="1">
        <v>44863</v>
      </c>
    </row>
    <row r="48" spans="1:10" ht="22.5">
      <c r="A48" s="90" t="s">
        <v>1331</v>
      </c>
      <c r="B48" s="90" t="s">
        <v>1328</v>
      </c>
      <c r="C48" s="136" t="s">
        <v>1329</v>
      </c>
      <c r="D48" s="91">
        <v>1100.05</v>
      </c>
      <c r="E48" s="4">
        <f t="shared" si="3"/>
        <v>77.003500000000003</v>
      </c>
      <c r="F48" s="91">
        <f t="shared" si="4"/>
        <v>1177.0535</v>
      </c>
      <c r="G48" s="137" t="s">
        <v>1332</v>
      </c>
      <c r="H48" s="128" t="s">
        <v>837</v>
      </c>
      <c r="I48" s="6">
        <v>1</v>
      </c>
      <c r="J48" s="1">
        <v>44863</v>
      </c>
    </row>
    <row r="49" spans="1:10" ht="22.5">
      <c r="A49" s="90" t="s">
        <v>1333</v>
      </c>
      <c r="B49" s="90" t="s">
        <v>1328</v>
      </c>
      <c r="C49" s="136" t="s">
        <v>1329</v>
      </c>
      <c r="D49" s="91">
        <v>2437.94</v>
      </c>
      <c r="E49" s="4">
        <f t="shared" si="3"/>
        <v>170.65580000000003</v>
      </c>
      <c r="F49" s="91">
        <f t="shared" si="4"/>
        <v>2608.5958000000001</v>
      </c>
      <c r="G49" s="137" t="s">
        <v>1334</v>
      </c>
      <c r="H49" s="128" t="s">
        <v>837</v>
      </c>
      <c r="I49" s="6">
        <v>1</v>
      </c>
      <c r="J49" s="1">
        <v>44863</v>
      </c>
    </row>
    <row r="50" spans="1:10">
      <c r="A50" s="1" t="s">
        <v>1335</v>
      </c>
      <c r="B50" s="1" t="s">
        <v>1336</v>
      </c>
      <c r="C50" s="85" t="s">
        <v>1337</v>
      </c>
      <c r="D50" s="4">
        <v>9000</v>
      </c>
      <c r="E50" s="4">
        <f t="shared" si="3"/>
        <v>630.00000000000011</v>
      </c>
      <c r="F50" s="4">
        <f t="shared" si="4"/>
        <v>9630</v>
      </c>
      <c r="G50" s="137" t="s">
        <v>1338</v>
      </c>
      <c r="H50" s="128" t="s">
        <v>837</v>
      </c>
      <c r="I50" s="6">
        <v>6</v>
      </c>
      <c r="J50" s="1">
        <v>44925</v>
      </c>
    </row>
    <row r="51" spans="1:10" ht="22.5">
      <c r="A51" s="1" t="s">
        <v>1339</v>
      </c>
      <c r="B51" s="1" t="s">
        <v>467</v>
      </c>
      <c r="C51" s="85" t="s">
        <v>468</v>
      </c>
      <c r="D51" s="4">
        <v>14899.06</v>
      </c>
      <c r="E51" s="4">
        <f t="shared" si="3"/>
        <v>1042.9342000000001</v>
      </c>
      <c r="F51" s="4">
        <f t="shared" si="4"/>
        <v>15941.994199999999</v>
      </c>
      <c r="G51" s="137" t="s">
        <v>1340</v>
      </c>
      <c r="H51" s="128" t="s">
        <v>837</v>
      </c>
      <c r="I51" s="6">
        <v>1</v>
      </c>
      <c r="J51" s="1">
        <v>44925</v>
      </c>
    </row>
    <row r="52" spans="1:10" ht="15" customHeight="1">
      <c r="A52" s="1" t="s">
        <v>1341</v>
      </c>
      <c r="B52" s="90" t="s">
        <v>1320</v>
      </c>
      <c r="C52" s="85" t="s">
        <v>1321</v>
      </c>
      <c r="D52" s="4">
        <v>7675.11</v>
      </c>
      <c r="E52" s="4">
        <f t="shared" si="3"/>
        <v>537.2577</v>
      </c>
      <c r="F52" s="4">
        <f t="shared" si="4"/>
        <v>8212.3676999999989</v>
      </c>
      <c r="G52" s="107" t="s">
        <v>1342</v>
      </c>
      <c r="H52" s="128" t="s">
        <v>837</v>
      </c>
      <c r="I52" s="6">
        <v>1</v>
      </c>
      <c r="J52" s="1">
        <v>44929</v>
      </c>
    </row>
    <row r="53" spans="1:10" ht="15" customHeight="1">
      <c r="A53" s="1" t="s">
        <v>1343</v>
      </c>
      <c r="B53" s="90" t="s">
        <v>1320</v>
      </c>
      <c r="C53" s="85" t="s">
        <v>1321</v>
      </c>
      <c r="D53" s="4">
        <v>2559.9899999999998</v>
      </c>
      <c r="E53" s="4">
        <f t="shared" si="3"/>
        <v>179.19929999999999</v>
      </c>
      <c r="F53" s="4">
        <f t="shared" si="4"/>
        <v>2739.1893</v>
      </c>
      <c r="G53" s="107" t="s">
        <v>1344</v>
      </c>
      <c r="H53" s="128" t="s">
        <v>837</v>
      </c>
      <c r="I53" s="6">
        <v>1</v>
      </c>
      <c r="J53" s="1">
        <v>44928</v>
      </c>
    </row>
    <row r="54" spans="1:10" ht="15" customHeight="1">
      <c r="A54" s="1" t="s">
        <v>1345</v>
      </c>
      <c r="B54" s="90" t="s">
        <v>1320</v>
      </c>
      <c r="C54" s="85" t="s">
        <v>1321</v>
      </c>
      <c r="D54" s="4">
        <v>1866.92</v>
      </c>
      <c r="E54" s="4">
        <f t="shared" si="3"/>
        <v>130.68440000000001</v>
      </c>
      <c r="F54" s="4">
        <f t="shared" si="4"/>
        <v>1997.6044000000002</v>
      </c>
      <c r="G54" s="107" t="s">
        <v>1346</v>
      </c>
      <c r="H54" s="128" t="s">
        <v>837</v>
      </c>
      <c r="I54" s="6">
        <v>1</v>
      </c>
      <c r="J54" s="1">
        <v>44928</v>
      </c>
    </row>
    <row r="55" spans="1:10" ht="15" customHeight="1">
      <c r="A55" s="1" t="s">
        <v>1347</v>
      </c>
      <c r="B55" s="1" t="s">
        <v>1286</v>
      </c>
      <c r="C55" s="85" t="s">
        <v>1287</v>
      </c>
      <c r="D55" s="4">
        <v>4200</v>
      </c>
      <c r="E55" s="4">
        <f t="shared" si="3"/>
        <v>294</v>
      </c>
      <c r="F55" s="4">
        <f t="shared" si="4"/>
        <v>4494</v>
      </c>
      <c r="G55" s="107" t="s">
        <v>1348</v>
      </c>
      <c r="H55" s="128" t="s">
        <v>837</v>
      </c>
      <c r="I55" s="6">
        <v>2</v>
      </c>
      <c r="J55" s="1">
        <v>44928</v>
      </c>
    </row>
    <row r="56" spans="1:10" ht="15" customHeight="1">
      <c r="A56" s="90" t="s">
        <v>1349</v>
      </c>
      <c r="B56" s="90" t="s">
        <v>1350</v>
      </c>
      <c r="C56" s="136" t="s">
        <v>1351</v>
      </c>
      <c r="D56" s="91">
        <v>1439.52</v>
      </c>
      <c r="E56" s="91">
        <f t="shared" si="3"/>
        <v>100.7664</v>
      </c>
      <c r="F56" s="91">
        <f t="shared" si="4"/>
        <v>1540.2864</v>
      </c>
      <c r="G56" s="107" t="s">
        <v>1352</v>
      </c>
      <c r="H56" s="128" t="s">
        <v>837</v>
      </c>
      <c r="I56" s="6">
        <v>1</v>
      </c>
      <c r="J56" s="1">
        <v>44928</v>
      </c>
    </row>
    <row r="62" spans="1:10">
      <c r="D62" s="138"/>
      <c r="E62" s="138"/>
      <c r="F62" s="138"/>
    </row>
    <row r="63" spans="1:10">
      <c r="D63" s="138"/>
      <c r="E63" s="138"/>
      <c r="F63" s="138"/>
    </row>
    <row r="64" spans="1:10">
      <c r="D64" s="138"/>
      <c r="E64" s="138"/>
      <c r="F64" s="138"/>
    </row>
    <row r="65" spans="4:6">
      <c r="D65" s="138"/>
      <c r="E65" s="138"/>
      <c r="F65" s="138"/>
    </row>
  </sheetData>
  <mergeCells count="1">
    <mergeCell ref="A1:J1"/>
  </mergeCells>
  <pageMargins left="0.7" right="0.7" top="0.75" bottom="0.75" header="0.3" footer="0.3"/>
  <pageSetup paperSize="9" orientation="portrait" r:id="rId1"/>
  <ignoredErrors>
    <ignoredError sqref="E34 E7 E11 E15:E16" formula="1"/>
  </ignoredErrors>
</worksheet>
</file>

<file path=xl/worksheets/sheet14.xml><?xml version="1.0" encoding="utf-8"?>
<worksheet xmlns="http://schemas.openxmlformats.org/spreadsheetml/2006/main" xmlns:r="http://schemas.openxmlformats.org/officeDocument/2006/relationships">
  <sheetPr>
    <tabColor theme="6" tint="0.59999389629810485"/>
  </sheetPr>
  <dimension ref="A1:ER50"/>
  <sheetViews>
    <sheetView topLeftCell="A40" zoomScale="110" zoomScaleNormal="110" workbookViewId="0">
      <selection activeCell="K10" sqref="K10"/>
    </sheetView>
  </sheetViews>
  <sheetFormatPr baseColWidth="10" defaultColWidth="11.42578125" defaultRowHeight="11.25"/>
  <cols>
    <col min="1" max="1" width="11.42578125" style="74"/>
    <col min="2" max="2" width="13.140625" style="74" bestFit="1" customWidth="1"/>
    <col min="3" max="3" width="41.42578125" style="74" bestFit="1" customWidth="1"/>
    <col min="4" max="6" width="11.42578125" style="74"/>
    <col min="7" max="7" width="77" style="74" customWidth="1"/>
    <col min="8" max="8" width="8.85546875" style="74" bestFit="1" customWidth="1"/>
    <col min="9" max="9" width="8.28515625" style="74" bestFit="1" customWidth="1"/>
    <col min="10" max="16384" width="11.42578125" style="74"/>
  </cols>
  <sheetData>
    <row r="1" spans="1:148" ht="12" customHeight="1" thickBot="1">
      <c r="A1" s="229" t="s">
        <v>1061</v>
      </c>
      <c r="B1" s="230"/>
      <c r="C1" s="230"/>
      <c r="D1" s="230"/>
      <c r="E1" s="230"/>
      <c r="F1" s="230"/>
      <c r="G1" s="230"/>
      <c r="H1" s="230"/>
      <c r="I1" s="231"/>
    </row>
    <row r="2" spans="1:148" ht="29.25">
      <c r="A2" s="77" t="s">
        <v>1</v>
      </c>
      <c r="B2" s="77" t="s">
        <v>2</v>
      </c>
      <c r="C2" s="77" t="s">
        <v>3</v>
      </c>
      <c r="D2" s="103" t="s">
        <v>1353</v>
      </c>
      <c r="E2" s="103" t="s">
        <v>1354</v>
      </c>
      <c r="F2" s="103" t="s">
        <v>1355</v>
      </c>
      <c r="G2" s="77" t="s">
        <v>7</v>
      </c>
      <c r="H2" s="79" t="s">
        <v>8</v>
      </c>
      <c r="I2" s="80" t="s">
        <v>9</v>
      </c>
    </row>
    <row r="3" spans="1:148">
      <c r="A3" s="1" t="s">
        <v>1062</v>
      </c>
      <c r="B3" s="1" t="s">
        <v>1063</v>
      </c>
      <c r="C3" s="104" t="s">
        <v>1064</v>
      </c>
      <c r="D3" s="4">
        <v>5346.12</v>
      </c>
      <c r="E3" s="4">
        <f>+D3*0.07</f>
        <v>374.22840000000002</v>
      </c>
      <c r="F3" s="4">
        <f t="shared" ref="F3:F11" si="0">+D3+E3</f>
        <v>5720.3483999999999</v>
      </c>
      <c r="G3" s="108" t="s">
        <v>1065</v>
      </c>
      <c r="H3" s="6">
        <v>1</v>
      </c>
      <c r="I3" s="1">
        <v>44743</v>
      </c>
    </row>
    <row r="4" spans="1:148" ht="22.5">
      <c r="A4" s="1" t="s">
        <v>1066</v>
      </c>
      <c r="B4" s="1" t="s">
        <v>792</v>
      </c>
      <c r="C4" s="104" t="s">
        <v>793</v>
      </c>
      <c r="D4" s="4">
        <v>1150</v>
      </c>
      <c r="E4" s="4">
        <f>+D4*0.07</f>
        <v>80.500000000000014</v>
      </c>
      <c r="F4" s="4">
        <f t="shared" si="0"/>
        <v>1230.5</v>
      </c>
      <c r="G4" s="118" t="s">
        <v>1190</v>
      </c>
      <c r="H4" s="6">
        <v>1</v>
      </c>
      <c r="I4" s="1">
        <v>44743</v>
      </c>
    </row>
    <row r="5" spans="1:148">
      <c r="A5" s="1" t="s">
        <v>1067</v>
      </c>
      <c r="B5" s="1" t="s">
        <v>1068</v>
      </c>
      <c r="C5" s="104" t="s">
        <v>1069</v>
      </c>
      <c r="D5" s="4">
        <v>7350</v>
      </c>
      <c r="E5" s="4">
        <v>0</v>
      </c>
      <c r="F5" s="4">
        <f t="shared" si="0"/>
        <v>7350</v>
      </c>
      <c r="G5" s="118" t="s">
        <v>1191</v>
      </c>
      <c r="H5" s="6">
        <v>12</v>
      </c>
      <c r="I5" s="1">
        <v>44747</v>
      </c>
    </row>
    <row r="6" spans="1:148" ht="22.5">
      <c r="A6" s="1" t="s">
        <v>1070</v>
      </c>
      <c r="B6" s="1" t="s">
        <v>839</v>
      </c>
      <c r="C6" s="104" t="s">
        <v>840</v>
      </c>
      <c r="D6" s="4">
        <v>8000</v>
      </c>
      <c r="E6" s="4">
        <f t="shared" ref="E6:E11" si="1">+D6*0.07</f>
        <v>560</v>
      </c>
      <c r="F6" s="4">
        <f t="shared" si="0"/>
        <v>8560</v>
      </c>
      <c r="G6" s="118" t="s">
        <v>1071</v>
      </c>
      <c r="H6" s="6">
        <v>3</v>
      </c>
      <c r="I6" s="1">
        <v>44748</v>
      </c>
    </row>
    <row r="7" spans="1:148" ht="22.5">
      <c r="A7" s="1" t="s">
        <v>1072</v>
      </c>
      <c r="B7" s="1" t="s">
        <v>920</v>
      </c>
      <c r="C7" s="104" t="s">
        <v>1073</v>
      </c>
      <c r="D7" s="4">
        <v>10257.299999999999</v>
      </c>
      <c r="E7" s="4">
        <f t="shared" si="1"/>
        <v>718.01099999999997</v>
      </c>
      <c r="F7" s="4">
        <f t="shared" si="0"/>
        <v>10975.311</v>
      </c>
      <c r="G7" s="118" t="s">
        <v>1074</v>
      </c>
      <c r="H7" s="6">
        <v>3</v>
      </c>
      <c r="I7" s="1">
        <v>44754</v>
      </c>
    </row>
    <row r="8" spans="1:148" ht="22.5">
      <c r="A8" s="119" t="s">
        <v>1075</v>
      </c>
      <c r="B8" s="119" t="s">
        <v>1076</v>
      </c>
      <c r="C8" s="120" t="s">
        <v>1077</v>
      </c>
      <c r="D8" s="121">
        <v>2541.4</v>
      </c>
      <c r="E8" s="4">
        <f t="shared" si="1"/>
        <v>177.89800000000002</v>
      </c>
      <c r="F8" s="4">
        <f t="shared" si="0"/>
        <v>2719.2980000000002</v>
      </c>
      <c r="G8" s="122" t="s">
        <v>1078</v>
      </c>
      <c r="H8" s="123">
        <v>1</v>
      </c>
      <c r="I8" s="119">
        <v>44753</v>
      </c>
    </row>
    <row r="9" spans="1:148" s="124" customFormat="1" ht="22.5">
      <c r="A9" s="1" t="s">
        <v>1079</v>
      </c>
      <c r="B9" s="1" t="s">
        <v>216</v>
      </c>
      <c r="C9" s="104" t="s">
        <v>1080</v>
      </c>
      <c r="D9" s="4">
        <v>1480.84</v>
      </c>
      <c r="E9" s="4">
        <f t="shared" si="1"/>
        <v>103.6588</v>
      </c>
      <c r="F9" s="4">
        <f t="shared" si="0"/>
        <v>1584.4987999999998</v>
      </c>
      <c r="G9" s="118" t="s">
        <v>1081</v>
      </c>
      <c r="H9" s="6">
        <v>1</v>
      </c>
      <c r="I9" s="1">
        <v>44760</v>
      </c>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row>
    <row r="10" spans="1:148" ht="22.5">
      <c r="A10" s="90" t="s">
        <v>1082</v>
      </c>
      <c r="B10" s="1" t="s">
        <v>403</v>
      </c>
      <c r="C10" s="104" t="s">
        <v>1083</v>
      </c>
      <c r="D10" s="91">
        <v>4214</v>
      </c>
      <c r="E10" s="4">
        <f t="shared" si="1"/>
        <v>294.98</v>
      </c>
      <c r="F10" s="4">
        <f t="shared" si="0"/>
        <v>4508.9799999999996</v>
      </c>
      <c r="G10" s="118" t="s">
        <v>1084</v>
      </c>
      <c r="H10" s="6">
        <v>3</v>
      </c>
      <c r="I10" s="1">
        <v>44763</v>
      </c>
    </row>
    <row r="11" spans="1:148">
      <c r="A11" s="1" t="s">
        <v>1085</v>
      </c>
      <c r="B11" s="1" t="s">
        <v>592</v>
      </c>
      <c r="C11" s="104" t="s">
        <v>593</v>
      </c>
      <c r="D11" s="4">
        <v>2500</v>
      </c>
      <c r="E11" s="4">
        <f t="shared" si="1"/>
        <v>175.00000000000003</v>
      </c>
      <c r="F11" s="4">
        <f t="shared" si="0"/>
        <v>2675</v>
      </c>
      <c r="G11" s="118" t="s">
        <v>1086</v>
      </c>
      <c r="H11" s="6">
        <v>1</v>
      </c>
      <c r="I11" s="1">
        <v>44768</v>
      </c>
    </row>
    <row r="12" spans="1:148">
      <c r="A12" s="125" t="s">
        <v>1087</v>
      </c>
      <c r="B12" s="129"/>
      <c r="C12" s="130"/>
      <c r="D12" s="131"/>
      <c r="E12" s="131"/>
      <c r="F12" s="131"/>
      <c r="G12" s="126" t="s">
        <v>803</v>
      </c>
      <c r="H12" s="132"/>
      <c r="I12" s="113" t="s">
        <v>803</v>
      </c>
    </row>
    <row r="13" spans="1:148">
      <c r="A13" s="90" t="s">
        <v>1088</v>
      </c>
      <c r="B13" s="1" t="s">
        <v>41</v>
      </c>
      <c r="C13" s="104" t="s">
        <v>42</v>
      </c>
      <c r="D13" s="91">
        <v>7915.41</v>
      </c>
      <c r="E13" s="91">
        <f t="shared" ref="E13:E38" si="2">+D13*0.07</f>
        <v>554.07870000000003</v>
      </c>
      <c r="F13" s="91">
        <f t="shared" ref="F13:F23" si="3">+D13+E13</f>
        <v>8469.4886999999999</v>
      </c>
      <c r="G13" s="118" t="s">
        <v>1089</v>
      </c>
      <c r="H13" s="6">
        <v>1</v>
      </c>
      <c r="I13" s="1">
        <v>44770</v>
      </c>
    </row>
    <row r="14" spans="1:148">
      <c r="A14" s="90" t="s">
        <v>1090</v>
      </c>
      <c r="B14" s="1" t="s">
        <v>1091</v>
      </c>
      <c r="C14" s="104" t="s">
        <v>1092</v>
      </c>
      <c r="D14" s="91">
        <v>13950</v>
      </c>
      <c r="E14" s="91">
        <f t="shared" si="2"/>
        <v>976.50000000000011</v>
      </c>
      <c r="F14" s="91">
        <f t="shared" si="3"/>
        <v>14926.5</v>
      </c>
      <c r="G14" s="118" t="s">
        <v>1093</v>
      </c>
      <c r="H14" s="6">
        <v>3</v>
      </c>
      <c r="I14" s="1">
        <v>44770</v>
      </c>
    </row>
    <row r="15" spans="1:148" ht="22.5">
      <c r="A15" s="90" t="s">
        <v>1094</v>
      </c>
      <c r="B15" s="1" t="s">
        <v>282</v>
      </c>
      <c r="C15" s="104" t="s">
        <v>811</v>
      </c>
      <c r="D15" s="91">
        <v>1300</v>
      </c>
      <c r="E15" s="91">
        <f t="shared" si="2"/>
        <v>91.000000000000014</v>
      </c>
      <c r="F15" s="91">
        <f t="shared" si="3"/>
        <v>1391</v>
      </c>
      <c r="G15" s="118" t="s">
        <v>1095</v>
      </c>
      <c r="H15" s="6">
        <v>3</v>
      </c>
      <c r="I15" s="1">
        <v>44771</v>
      </c>
    </row>
    <row r="16" spans="1:148" ht="22.5">
      <c r="A16" s="90" t="s">
        <v>1096</v>
      </c>
      <c r="B16" s="1" t="s">
        <v>131</v>
      </c>
      <c r="C16" s="104" t="s">
        <v>132</v>
      </c>
      <c r="D16" s="91">
        <v>13500</v>
      </c>
      <c r="E16" s="91">
        <f t="shared" si="2"/>
        <v>945.00000000000011</v>
      </c>
      <c r="F16" s="91">
        <f t="shared" si="3"/>
        <v>14445</v>
      </c>
      <c r="G16" s="118" t="s">
        <v>1097</v>
      </c>
      <c r="H16" s="6">
        <v>9</v>
      </c>
      <c r="I16" s="1">
        <v>44770</v>
      </c>
    </row>
    <row r="17" spans="1:9">
      <c r="A17" s="90" t="s">
        <v>1098</v>
      </c>
      <c r="B17" s="90" t="s">
        <v>438</v>
      </c>
      <c r="C17" s="127" t="s">
        <v>439</v>
      </c>
      <c r="D17" s="91">
        <v>1732.41</v>
      </c>
      <c r="E17" s="91">
        <f t="shared" si="2"/>
        <v>121.26870000000002</v>
      </c>
      <c r="F17" s="91">
        <f t="shared" si="3"/>
        <v>1853.6787000000002</v>
      </c>
      <c r="G17" s="118" t="s">
        <v>1099</v>
      </c>
      <c r="H17" s="6">
        <v>1</v>
      </c>
      <c r="I17" s="1">
        <v>44771</v>
      </c>
    </row>
    <row r="18" spans="1:9">
      <c r="A18" s="90" t="s">
        <v>1100</v>
      </c>
      <c r="B18" s="90" t="s">
        <v>1101</v>
      </c>
      <c r="C18" s="127" t="s">
        <v>1102</v>
      </c>
      <c r="D18" s="91">
        <v>7285.93</v>
      </c>
      <c r="E18" s="91">
        <f t="shared" si="2"/>
        <v>510.01510000000007</v>
      </c>
      <c r="F18" s="91">
        <f t="shared" si="3"/>
        <v>7795.9451000000008</v>
      </c>
      <c r="G18" s="118" t="s">
        <v>1103</v>
      </c>
      <c r="H18" s="6">
        <v>1</v>
      </c>
      <c r="I18" s="1">
        <v>44771</v>
      </c>
    </row>
    <row r="19" spans="1:9">
      <c r="A19" s="125" t="s">
        <v>1104</v>
      </c>
      <c r="B19" s="129"/>
      <c r="C19" s="130"/>
      <c r="D19" s="131"/>
      <c r="E19" s="131"/>
      <c r="F19" s="131"/>
      <c r="G19" s="126" t="s">
        <v>803</v>
      </c>
      <c r="H19" s="132"/>
      <c r="I19" s="113" t="s">
        <v>803</v>
      </c>
    </row>
    <row r="20" spans="1:9">
      <c r="A20" s="90" t="s">
        <v>1105</v>
      </c>
      <c r="B20" s="90" t="s">
        <v>1106</v>
      </c>
      <c r="C20" s="127" t="s">
        <v>1107</v>
      </c>
      <c r="D20" s="91">
        <v>13944</v>
      </c>
      <c r="E20" s="91">
        <f t="shared" si="2"/>
        <v>976.08</v>
      </c>
      <c r="F20" s="91">
        <f t="shared" si="3"/>
        <v>14920.08</v>
      </c>
      <c r="G20" s="128" t="s">
        <v>1108</v>
      </c>
      <c r="H20" s="6">
        <v>1</v>
      </c>
      <c r="I20" s="1">
        <v>44774</v>
      </c>
    </row>
    <row r="21" spans="1:9">
      <c r="A21" s="90" t="s">
        <v>1109</v>
      </c>
      <c r="B21" s="90" t="s">
        <v>1063</v>
      </c>
      <c r="C21" s="127" t="s">
        <v>1064</v>
      </c>
      <c r="D21" s="91">
        <v>2651.73</v>
      </c>
      <c r="E21" s="91">
        <f t="shared" si="2"/>
        <v>185.62110000000001</v>
      </c>
      <c r="F21" s="91">
        <f t="shared" si="3"/>
        <v>2837.3510999999999</v>
      </c>
      <c r="G21" s="128" t="s">
        <v>1110</v>
      </c>
      <c r="H21" s="6">
        <v>2</v>
      </c>
      <c r="I21" s="1">
        <v>44775</v>
      </c>
    </row>
    <row r="22" spans="1:9" ht="22.5">
      <c r="A22" s="90" t="s">
        <v>1111</v>
      </c>
      <c r="B22" s="90" t="s">
        <v>592</v>
      </c>
      <c r="C22" s="127" t="s">
        <v>593</v>
      </c>
      <c r="D22" s="91">
        <v>3800</v>
      </c>
      <c r="E22" s="91">
        <f t="shared" si="2"/>
        <v>266</v>
      </c>
      <c r="F22" s="91">
        <f t="shared" si="3"/>
        <v>4066</v>
      </c>
      <c r="G22" s="128" t="s">
        <v>1112</v>
      </c>
      <c r="H22" s="6">
        <v>3</v>
      </c>
      <c r="I22" s="1">
        <v>44778</v>
      </c>
    </row>
    <row r="23" spans="1:9">
      <c r="A23" s="1" t="s">
        <v>1113</v>
      </c>
      <c r="B23" s="1" t="s">
        <v>1076</v>
      </c>
      <c r="C23" s="104" t="s">
        <v>1114</v>
      </c>
      <c r="D23" s="4">
        <v>4215.74</v>
      </c>
      <c r="E23" s="91">
        <f t="shared" si="2"/>
        <v>295.10180000000003</v>
      </c>
      <c r="F23" s="91">
        <f t="shared" si="3"/>
        <v>4510.8418000000001</v>
      </c>
      <c r="G23" s="118" t="s">
        <v>1115</v>
      </c>
      <c r="H23" s="6">
        <v>1</v>
      </c>
      <c r="I23" s="1">
        <v>44778</v>
      </c>
    </row>
    <row r="24" spans="1:9" ht="22.5">
      <c r="A24" s="1" t="s">
        <v>1116</v>
      </c>
      <c r="B24" s="1" t="s">
        <v>692</v>
      </c>
      <c r="C24" s="104" t="s">
        <v>693</v>
      </c>
      <c r="D24" s="4">
        <v>2301</v>
      </c>
      <c r="E24" s="4">
        <f t="shared" si="2"/>
        <v>161.07000000000002</v>
      </c>
      <c r="F24" s="4">
        <f>+D24+E24</f>
        <v>2462.0700000000002</v>
      </c>
      <c r="G24" s="118" t="s">
        <v>1117</v>
      </c>
      <c r="H24" s="6">
        <v>3</v>
      </c>
      <c r="I24" s="1">
        <v>44785</v>
      </c>
    </row>
    <row r="25" spans="1:9" ht="22.5">
      <c r="A25" s="90" t="s">
        <v>1118</v>
      </c>
      <c r="B25" s="90" t="s">
        <v>172</v>
      </c>
      <c r="C25" s="127" t="s">
        <v>173</v>
      </c>
      <c r="D25" s="91">
        <v>1223.04</v>
      </c>
      <c r="E25" s="4">
        <f t="shared" si="2"/>
        <v>85.612800000000007</v>
      </c>
      <c r="F25" s="4">
        <f t="shared" ref="F25:F45" si="4">+D25+E25</f>
        <v>1308.6528000000001</v>
      </c>
      <c r="G25" s="118" t="s">
        <v>1119</v>
      </c>
      <c r="H25" s="6">
        <v>3</v>
      </c>
      <c r="I25" s="1">
        <v>44802</v>
      </c>
    </row>
    <row r="26" spans="1:9" ht="25.5" customHeight="1">
      <c r="A26" s="90" t="s">
        <v>1120</v>
      </c>
      <c r="B26" s="90" t="s">
        <v>950</v>
      </c>
      <c r="C26" s="127" t="s">
        <v>951</v>
      </c>
      <c r="D26" s="91">
        <v>2112.04</v>
      </c>
      <c r="E26" s="4">
        <f t="shared" si="2"/>
        <v>147.84280000000001</v>
      </c>
      <c r="F26" s="4">
        <f t="shared" si="4"/>
        <v>2259.8827999999999</v>
      </c>
      <c r="G26" s="118" t="s">
        <v>1121</v>
      </c>
      <c r="H26" s="6">
        <v>1</v>
      </c>
      <c r="I26" s="1">
        <v>44799</v>
      </c>
    </row>
    <row r="27" spans="1:9" ht="25.5" customHeight="1">
      <c r="A27" s="90" t="s">
        <v>1122</v>
      </c>
      <c r="B27" s="90" t="s">
        <v>41</v>
      </c>
      <c r="C27" s="127" t="s">
        <v>42</v>
      </c>
      <c r="D27" s="91">
        <v>12154.5</v>
      </c>
      <c r="E27" s="4">
        <f t="shared" si="2"/>
        <v>850.81500000000005</v>
      </c>
      <c r="F27" s="4">
        <f t="shared" si="4"/>
        <v>13005.315000000001</v>
      </c>
      <c r="G27" s="118" t="s">
        <v>1123</v>
      </c>
      <c r="H27" s="6">
        <v>1</v>
      </c>
      <c r="I27" s="1">
        <v>44802</v>
      </c>
    </row>
    <row r="28" spans="1:9" ht="25.5" customHeight="1">
      <c r="A28" s="90" t="s">
        <v>1124</v>
      </c>
      <c r="B28" s="90" t="s">
        <v>1125</v>
      </c>
      <c r="C28" s="127" t="s">
        <v>1126</v>
      </c>
      <c r="D28" s="91">
        <v>14999</v>
      </c>
      <c r="E28" s="4">
        <f t="shared" si="2"/>
        <v>1049.93</v>
      </c>
      <c r="F28" s="4">
        <f t="shared" si="4"/>
        <v>16048.93</v>
      </c>
      <c r="G28" s="118" t="s">
        <v>1127</v>
      </c>
      <c r="H28" s="6">
        <v>1</v>
      </c>
      <c r="I28" s="1">
        <v>44803</v>
      </c>
    </row>
    <row r="29" spans="1:9" ht="25.5" customHeight="1">
      <c r="A29" s="90" t="s">
        <v>1128</v>
      </c>
      <c r="B29" s="90" t="s">
        <v>1129</v>
      </c>
      <c r="C29" s="127" t="s">
        <v>1130</v>
      </c>
      <c r="D29" s="91">
        <v>4144.55</v>
      </c>
      <c r="E29" s="4">
        <f t="shared" si="2"/>
        <v>290.11850000000004</v>
      </c>
      <c r="F29" s="4">
        <f t="shared" si="4"/>
        <v>4434.6684999999998</v>
      </c>
      <c r="G29" s="118" t="s">
        <v>1131</v>
      </c>
      <c r="H29" s="6">
        <v>12</v>
      </c>
      <c r="I29" s="1">
        <v>44803</v>
      </c>
    </row>
    <row r="30" spans="1:9" ht="25.5" customHeight="1">
      <c r="A30" s="90" t="s">
        <v>1132</v>
      </c>
      <c r="B30" s="1" t="s">
        <v>362</v>
      </c>
      <c r="C30" s="104" t="s">
        <v>756</v>
      </c>
      <c r="D30" s="91">
        <v>3350</v>
      </c>
      <c r="E30" s="91">
        <f t="shared" si="2"/>
        <v>234.50000000000003</v>
      </c>
      <c r="F30" s="91">
        <f t="shared" si="4"/>
        <v>3584.5</v>
      </c>
      <c r="G30" s="128" t="s">
        <v>1133</v>
      </c>
      <c r="H30" s="6">
        <v>1</v>
      </c>
      <c r="I30" s="1">
        <v>44805</v>
      </c>
    </row>
    <row r="31" spans="1:9" ht="25.5" customHeight="1">
      <c r="A31" s="90" t="s">
        <v>1134</v>
      </c>
      <c r="B31" s="1" t="s">
        <v>1135</v>
      </c>
      <c r="C31" s="104" t="s">
        <v>1136</v>
      </c>
      <c r="D31" s="91">
        <v>1423.34</v>
      </c>
      <c r="E31" s="91">
        <f t="shared" si="2"/>
        <v>99.633800000000008</v>
      </c>
      <c r="F31" s="91">
        <f t="shared" si="4"/>
        <v>1522.9738</v>
      </c>
      <c r="G31" s="128" t="s">
        <v>1137</v>
      </c>
      <c r="H31" s="6">
        <v>1</v>
      </c>
      <c r="I31" s="1">
        <v>44816</v>
      </c>
    </row>
    <row r="32" spans="1:9" ht="25.5" customHeight="1">
      <c r="A32" s="90" t="s">
        <v>1138</v>
      </c>
      <c r="B32" s="90" t="s">
        <v>1139</v>
      </c>
      <c r="C32" s="104" t="s">
        <v>1140</v>
      </c>
      <c r="D32" s="91">
        <v>1982.88</v>
      </c>
      <c r="E32" s="91">
        <f t="shared" si="2"/>
        <v>138.80160000000001</v>
      </c>
      <c r="F32" s="91">
        <f t="shared" si="4"/>
        <v>2121.6815999999999</v>
      </c>
      <c r="G32" s="128" t="s">
        <v>1141</v>
      </c>
      <c r="H32" s="6">
        <v>1</v>
      </c>
      <c r="I32" s="1">
        <v>44816</v>
      </c>
    </row>
    <row r="33" spans="1:9" ht="25.5" customHeight="1">
      <c r="A33" s="90" t="s">
        <v>1142</v>
      </c>
      <c r="B33" s="1" t="s">
        <v>362</v>
      </c>
      <c r="C33" s="104" t="s">
        <v>756</v>
      </c>
      <c r="D33" s="91">
        <v>3600</v>
      </c>
      <c r="E33" s="91">
        <f t="shared" si="2"/>
        <v>252.00000000000003</v>
      </c>
      <c r="F33" s="91">
        <f t="shared" si="4"/>
        <v>3852</v>
      </c>
      <c r="G33" s="118" t="s">
        <v>1143</v>
      </c>
      <c r="H33" s="6">
        <v>7</v>
      </c>
      <c r="I33" s="1">
        <v>44809</v>
      </c>
    </row>
    <row r="34" spans="1:9" ht="25.5" customHeight="1">
      <c r="A34" s="90" t="s">
        <v>1144</v>
      </c>
      <c r="B34" s="90" t="s">
        <v>41</v>
      </c>
      <c r="C34" s="127" t="s">
        <v>42</v>
      </c>
      <c r="D34" s="91">
        <v>6186.02</v>
      </c>
      <c r="E34" s="91">
        <f t="shared" si="2"/>
        <v>433.02140000000009</v>
      </c>
      <c r="F34" s="91">
        <f t="shared" si="4"/>
        <v>6619.0414000000001</v>
      </c>
      <c r="G34" s="118" t="s">
        <v>1145</v>
      </c>
      <c r="H34" s="6">
        <v>1</v>
      </c>
      <c r="I34" s="1">
        <v>44817</v>
      </c>
    </row>
    <row r="35" spans="1:9" ht="25.5" customHeight="1">
      <c r="A35" s="90" t="s">
        <v>1146</v>
      </c>
      <c r="B35" s="90" t="s">
        <v>1147</v>
      </c>
      <c r="C35" s="127" t="s">
        <v>1148</v>
      </c>
      <c r="D35" s="91">
        <v>6480</v>
      </c>
      <c r="E35" s="91">
        <f t="shared" si="2"/>
        <v>453.6</v>
      </c>
      <c r="F35" s="91">
        <f t="shared" si="4"/>
        <v>6933.6</v>
      </c>
      <c r="G35" s="118" t="s">
        <v>1149</v>
      </c>
      <c r="H35" s="6">
        <v>4</v>
      </c>
      <c r="I35" s="1">
        <v>44818</v>
      </c>
    </row>
    <row r="36" spans="1:9" ht="25.5" customHeight="1">
      <c r="A36" s="90" t="s">
        <v>1150</v>
      </c>
      <c r="B36" s="90" t="s">
        <v>362</v>
      </c>
      <c r="C36" s="127" t="s">
        <v>756</v>
      </c>
      <c r="D36" s="91">
        <v>5250</v>
      </c>
      <c r="E36" s="91">
        <f t="shared" si="2"/>
        <v>367.50000000000006</v>
      </c>
      <c r="F36" s="91">
        <f t="shared" si="4"/>
        <v>5617.5</v>
      </c>
      <c r="G36" s="118" t="s">
        <v>1151</v>
      </c>
      <c r="H36" s="6">
        <v>1</v>
      </c>
      <c r="I36" s="1">
        <v>44818</v>
      </c>
    </row>
    <row r="37" spans="1:9" ht="25.5" customHeight="1">
      <c r="A37" s="90" t="s">
        <v>1152</v>
      </c>
      <c r="B37" s="90" t="s">
        <v>1147</v>
      </c>
      <c r="C37" s="127" t="s">
        <v>1148</v>
      </c>
      <c r="D37" s="91">
        <v>1100</v>
      </c>
      <c r="E37" s="91">
        <f t="shared" si="2"/>
        <v>77.000000000000014</v>
      </c>
      <c r="F37" s="91">
        <f t="shared" si="4"/>
        <v>1177</v>
      </c>
      <c r="G37" s="118" t="s">
        <v>1153</v>
      </c>
      <c r="H37" s="6">
        <v>1</v>
      </c>
      <c r="I37" s="1">
        <v>44820</v>
      </c>
    </row>
    <row r="38" spans="1:9" ht="25.5" customHeight="1">
      <c r="A38" s="90" t="s">
        <v>1154</v>
      </c>
      <c r="B38" s="90" t="s">
        <v>901</v>
      </c>
      <c r="C38" s="127" t="s">
        <v>902</v>
      </c>
      <c r="D38" s="91">
        <v>3700</v>
      </c>
      <c r="E38" s="91">
        <f t="shared" si="2"/>
        <v>259</v>
      </c>
      <c r="F38" s="91">
        <f t="shared" si="4"/>
        <v>3959</v>
      </c>
      <c r="G38" s="118" t="s">
        <v>1155</v>
      </c>
      <c r="H38" s="6">
        <v>3</v>
      </c>
      <c r="I38" s="1">
        <v>44819</v>
      </c>
    </row>
    <row r="39" spans="1:9" ht="25.5" customHeight="1">
      <c r="A39" s="90" t="s">
        <v>1156</v>
      </c>
      <c r="B39" s="90" t="s">
        <v>928</v>
      </c>
      <c r="C39" s="127" t="s">
        <v>929</v>
      </c>
      <c r="D39" s="91">
        <v>5850</v>
      </c>
      <c r="E39" s="91">
        <f>+D39*0</f>
        <v>0</v>
      </c>
      <c r="F39" s="91">
        <f t="shared" si="4"/>
        <v>5850</v>
      </c>
      <c r="G39" s="118" t="s">
        <v>1157</v>
      </c>
      <c r="H39" s="6">
        <v>2</v>
      </c>
      <c r="I39" s="1">
        <v>44825</v>
      </c>
    </row>
    <row r="40" spans="1:9" ht="25.5" customHeight="1">
      <c r="A40" s="90" t="s">
        <v>1158</v>
      </c>
      <c r="B40" s="90" t="s">
        <v>1159</v>
      </c>
      <c r="C40" s="127" t="s">
        <v>1160</v>
      </c>
      <c r="D40" s="91">
        <v>13292</v>
      </c>
      <c r="E40" s="91">
        <f t="shared" ref="E40:E46" si="5">+D40*0.07</f>
        <v>930.44</v>
      </c>
      <c r="F40" s="91">
        <f t="shared" si="4"/>
        <v>14222.44</v>
      </c>
      <c r="G40" s="118" t="s">
        <v>1161</v>
      </c>
      <c r="H40" s="6">
        <v>4</v>
      </c>
      <c r="I40" s="1">
        <v>44820</v>
      </c>
    </row>
    <row r="41" spans="1:9" ht="25.5" customHeight="1">
      <c r="A41" s="90" t="s">
        <v>1162</v>
      </c>
      <c r="B41" s="90" t="s">
        <v>1163</v>
      </c>
      <c r="C41" s="127" t="s">
        <v>1164</v>
      </c>
      <c r="D41" s="91">
        <v>14018.69</v>
      </c>
      <c r="E41" s="91">
        <f t="shared" si="5"/>
        <v>981.30830000000014</v>
      </c>
      <c r="F41" s="91">
        <f t="shared" si="4"/>
        <v>14999.998300000001</v>
      </c>
      <c r="G41" s="118" t="s">
        <v>1165</v>
      </c>
      <c r="H41" s="6">
        <v>1</v>
      </c>
      <c r="I41" s="1">
        <v>44820</v>
      </c>
    </row>
    <row r="42" spans="1:9" ht="25.5" customHeight="1">
      <c r="A42" s="90" t="s">
        <v>1166</v>
      </c>
      <c r="B42" s="90" t="s">
        <v>61</v>
      </c>
      <c r="C42" s="127" t="s">
        <v>62</v>
      </c>
      <c r="D42" s="91">
        <v>2454.59</v>
      </c>
      <c r="E42" s="91">
        <f t="shared" si="5"/>
        <v>171.82130000000004</v>
      </c>
      <c r="F42" s="91">
        <f t="shared" si="4"/>
        <v>2626.4113000000002</v>
      </c>
      <c r="G42" s="118" t="s">
        <v>1167</v>
      </c>
      <c r="H42" s="6">
        <v>1</v>
      </c>
      <c r="I42" s="1">
        <v>44823</v>
      </c>
    </row>
    <row r="43" spans="1:9" ht="25.5" customHeight="1">
      <c r="A43" s="90" t="s">
        <v>1168</v>
      </c>
      <c r="B43" s="90" t="s">
        <v>1169</v>
      </c>
      <c r="C43" s="127" t="s">
        <v>1170</v>
      </c>
      <c r="D43" s="91">
        <v>1700</v>
      </c>
      <c r="E43" s="91">
        <f t="shared" si="5"/>
        <v>119.00000000000001</v>
      </c>
      <c r="F43" s="91">
        <f t="shared" si="4"/>
        <v>1819</v>
      </c>
      <c r="G43" s="118" t="s">
        <v>1171</v>
      </c>
      <c r="H43" s="6">
        <v>1</v>
      </c>
      <c r="I43" s="1">
        <v>44823</v>
      </c>
    </row>
    <row r="44" spans="1:9" ht="25.5" customHeight="1">
      <c r="A44" s="90" t="s">
        <v>1172</v>
      </c>
      <c r="B44" s="90" t="s">
        <v>156</v>
      </c>
      <c r="C44" s="127" t="s">
        <v>799</v>
      </c>
      <c r="D44" s="91">
        <v>2880</v>
      </c>
      <c r="E44" s="91">
        <f t="shared" si="5"/>
        <v>201.60000000000002</v>
      </c>
      <c r="F44" s="91">
        <f t="shared" si="4"/>
        <v>3081.6</v>
      </c>
      <c r="G44" s="128" t="s">
        <v>1173</v>
      </c>
      <c r="H44" s="6">
        <v>1</v>
      </c>
      <c r="I44" s="1">
        <v>44823</v>
      </c>
    </row>
    <row r="45" spans="1:9" ht="25.5" customHeight="1">
      <c r="A45" s="90" t="s">
        <v>1174</v>
      </c>
      <c r="B45" s="90" t="s">
        <v>1175</v>
      </c>
      <c r="C45" s="127" t="s">
        <v>1176</v>
      </c>
      <c r="D45" s="91">
        <v>14900</v>
      </c>
      <c r="E45" s="91">
        <f t="shared" si="5"/>
        <v>1043</v>
      </c>
      <c r="F45" s="91">
        <f t="shared" si="4"/>
        <v>15943</v>
      </c>
      <c r="G45" s="128" t="s">
        <v>1177</v>
      </c>
      <c r="H45" s="6">
        <v>1</v>
      </c>
      <c r="I45" s="1">
        <v>44823</v>
      </c>
    </row>
    <row r="46" spans="1:9" ht="25.5" customHeight="1">
      <c r="A46" s="90" t="s">
        <v>1178</v>
      </c>
      <c r="B46" s="90" t="s">
        <v>216</v>
      </c>
      <c r="C46" s="127" t="s">
        <v>753</v>
      </c>
      <c r="D46" s="91">
        <v>1747.58</v>
      </c>
      <c r="E46" s="91">
        <f t="shared" si="5"/>
        <v>122.3306</v>
      </c>
      <c r="F46" s="91">
        <f>+D46+E46</f>
        <v>1869.9105999999999</v>
      </c>
      <c r="G46" s="118" t="s">
        <v>1179</v>
      </c>
      <c r="H46" s="6">
        <v>1</v>
      </c>
      <c r="I46" s="1">
        <v>44823</v>
      </c>
    </row>
    <row r="47" spans="1:9" ht="25.5" customHeight="1">
      <c r="A47" s="90" t="s">
        <v>1180</v>
      </c>
      <c r="B47" s="90" t="s">
        <v>1181</v>
      </c>
      <c r="C47" s="127" t="s">
        <v>1182</v>
      </c>
      <c r="D47" s="91">
        <v>2080</v>
      </c>
      <c r="E47" s="91">
        <f>+D47*0</f>
        <v>0</v>
      </c>
      <c r="F47" s="91">
        <f>+D47+E47</f>
        <v>2080</v>
      </c>
      <c r="G47" s="118" t="s">
        <v>1183</v>
      </c>
      <c r="H47" s="6">
        <v>1</v>
      </c>
      <c r="I47" s="1">
        <v>44824</v>
      </c>
    </row>
    <row r="48" spans="1:9" ht="25.5" customHeight="1">
      <c r="A48" s="90" t="s">
        <v>1184</v>
      </c>
      <c r="B48" s="90" t="s">
        <v>1185</v>
      </c>
      <c r="C48" s="127" t="s">
        <v>1186</v>
      </c>
      <c r="D48" s="91">
        <v>4929.6099999999997</v>
      </c>
      <c r="E48" s="91">
        <f>+D48*0.07</f>
        <v>345.0727</v>
      </c>
      <c r="F48" s="91">
        <f t="shared" ref="F48:F49" si="6">+D48+E48</f>
        <v>5274.6826999999994</v>
      </c>
      <c r="G48" s="118" t="s">
        <v>1187</v>
      </c>
      <c r="H48" s="6">
        <v>1</v>
      </c>
      <c r="I48" s="1">
        <v>44827</v>
      </c>
    </row>
    <row r="49" spans="1:9" ht="25.5" customHeight="1">
      <c r="A49" s="90" t="s">
        <v>1188</v>
      </c>
      <c r="B49" s="90" t="s">
        <v>411</v>
      </c>
      <c r="C49" s="127" t="s">
        <v>412</v>
      </c>
      <c r="D49" s="91">
        <v>5100.3999999999996</v>
      </c>
      <c r="E49" s="91">
        <f t="shared" ref="E49" si="7">+D49*0</f>
        <v>0</v>
      </c>
      <c r="F49" s="91">
        <f t="shared" si="6"/>
        <v>5100.3999999999996</v>
      </c>
      <c r="G49" s="118" t="s">
        <v>1189</v>
      </c>
      <c r="H49" s="6">
        <v>6</v>
      </c>
      <c r="I49" s="1">
        <v>44827</v>
      </c>
    </row>
    <row r="50" spans="1:9">
      <c r="D50" s="76"/>
      <c r="E50" s="76"/>
      <c r="F50" s="76"/>
    </row>
  </sheetData>
  <mergeCells count="1">
    <mergeCell ref="A1:I1"/>
  </mergeCells>
  <pageMargins left="0.7" right="0.7" top="0.75" bottom="0.75" header="0.3" footer="0.3"/>
  <pageSetup paperSize="9" orientation="portrait" r:id="rId1"/>
  <ignoredErrors>
    <ignoredError sqref="E47:E48 E39" formula="1"/>
  </ignoredErrors>
</worksheet>
</file>

<file path=xl/worksheets/sheet15.xml><?xml version="1.0" encoding="utf-8"?>
<worksheet xmlns="http://schemas.openxmlformats.org/spreadsheetml/2006/main" xmlns:r="http://schemas.openxmlformats.org/officeDocument/2006/relationships">
  <sheetPr>
    <tabColor theme="6" tint="0.59999389629810485"/>
  </sheetPr>
  <dimension ref="A1:J42"/>
  <sheetViews>
    <sheetView topLeftCell="A28" zoomScale="116" zoomScaleNormal="116" workbookViewId="0">
      <selection activeCell="A2" sqref="A2:XFD40"/>
    </sheetView>
  </sheetViews>
  <sheetFormatPr baseColWidth="10" defaultRowHeight="15"/>
  <cols>
    <col min="2" max="2" width="19.7109375" customWidth="1"/>
    <col min="3" max="3" width="40.42578125" bestFit="1" customWidth="1"/>
    <col min="7" max="7" width="87.7109375" customWidth="1"/>
    <col min="8" max="8" width="8.28515625" bestFit="1" customWidth="1"/>
    <col min="9" max="9" width="8.85546875" bestFit="1" customWidth="1"/>
    <col min="10" max="10" width="8.28515625" bestFit="1" customWidth="1"/>
  </cols>
  <sheetData>
    <row r="1" spans="1:10" ht="15.75" customHeight="1" thickBot="1">
      <c r="A1" s="229" t="s">
        <v>946</v>
      </c>
      <c r="B1" s="230"/>
      <c r="C1" s="230"/>
      <c r="D1" s="230"/>
      <c r="E1" s="230"/>
      <c r="F1" s="230"/>
      <c r="G1" s="230"/>
      <c r="H1" s="230"/>
      <c r="I1" s="230"/>
      <c r="J1" s="231"/>
    </row>
    <row r="2" spans="1:10" ht="29.25">
      <c r="A2" s="77" t="s">
        <v>1</v>
      </c>
      <c r="B2" s="77" t="s">
        <v>2</v>
      </c>
      <c r="C2" s="77" t="s">
        <v>3</v>
      </c>
      <c r="D2" s="103" t="s">
        <v>1353</v>
      </c>
      <c r="E2" s="103" t="s">
        <v>1354</v>
      </c>
      <c r="F2" s="103" t="s">
        <v>1355</v>
      </c>
      <c r="G2" s="77" t="s">
        <v>7</v>
      </c>
      <c r="H2" s="77" t="s">
        <v>945</v>
      </c>
      <c r="I2" s="79" t="s">
        <v>8</v>
      </c>
      <c r="J2" s="80" t="s">
        <v>9</v>
      </c>
    </row>
    <row r="3" spans="1:10">
      <c r="A3" s="1" t="s">
        <v>947</v>
      </c>
      <c r="B3" s="1" t="s">
        <v>411</v>
      </c>
      <c r="C3" s="104" t="s">
        <v>412</v>
      </c>
      <c r="D3" s="4">
        <v>11424.45</v>
      </c>
      <c r="E3" s="4">
        <f>+D3*0.07</f>
        <v>799.71150000000011</v>
      </c>
      <c r="F3" s="4">
        <f t="shared" ref="F3:F30" si="0">+D3+E3</f>
        <v>12224.1615</v>
      </c>
      <c r="G3" s="108" t="s">
        <v>948</v>
      </c>
      <c r="H3" s="1" t="s">
        <v>837</v>
      </c>
      <c r="I3" s="6">
        <v>2</v>
      </c>
      <c r="J3" s="1">
        <v>44663</v>
      </c>
    </row>
    <row r="4" spans="1:10">
      <c r="A4" s="1" t="s">
        <v>949</v>
      </c>
      <c r="B4" s="1" t="s">
        <v>950</v>
      </c>
      <c r="C4" s="104" t="s">
        <v>951</v>
      </c>
      <c r="D4" s="4">
        <v>10924.74</v>
      </c>
      <c r="E4" s="4">
        <f>+D4*0.07</f>
        <v>764.73180000000002</v>
      </c>
      <c r="F4" s="4">
        <f t="shared" si="0"/>
        <v>11689.471799999999</v>
      </c>
      <c r="G4" s="108" t="s">
        <v>952</v>
      </c>
      <c r="H4" s="1" t="s">
        <v>837</v>
      </c>
      <c r="I4" s="6">
        <v>1</v>
      </c>
      <c r="J4" s="1">
        <v>44663</v>
      </c>
    </row>
    <row r="5" spans="1:10">
      <c r="A5" s="1" t="s">
        <v>953</v>
      </c>
      <c r="B5" s="1" t="s">
        <v>940</v>
      </c>
      <c r="C5" s="104" t="s">
        <v>941</v>
      </c>
      <c r="D5" s="4">
        <v>1317.65</v>
      </c>
      <c r="E5" s="4">
        <f>+D5*0</f>
        <v>0</v>
      </c>
      <c r="F5" s="4">
        <f t="shared" si="0"/>
        <v>1317.65</v>
      </c>
      <c r="G5" s="108" t="s">
        <v>954</v>
      </c>
      <c r="H5" s="1" t="s">
        <v>837</v>
      </c>
      <c r="I5" s="6">
        <v>1</v>
      </c>
      <c r="J5" s="1">
        <v>44668</v>
      </c>
    </row>
    <row r="6" spans="1:10">
      <c r="A6" s="1" t="s">
        <v>955</v>
      </c>
      <c r="B6" s="1" t="s">
        <v>23</v>
      </c>
      <c r="C6" s="104" t="s">
        <v>509</v>
      </c>
      <c r="D6" s="4">
        <v>2688.78</v>
      </c>
      <c r="E6" s="4">
        <f t="shared" ref="E6:E17" si="1">+D6*0.07</f>
        <v>188.21460000000002</v>
      </c>
      <c r="F6" s="4">
        <f t="shared" si="0"/>
        <v>2876.9946</v>
      </c>
      <c r="G6" s="108" t="s">
        <v>956</v>
      </c>
      <c r="H6" s="1" t="s">
        <v>837</v>
      </c>
      <c r="I6" s="6">
        <v>6</v>
      </c>
      <c r="J6" s="1">
        <v>44673</v>
      </c>
    </row>
    <row r="7" spans="1:10">
      <c r="A7" s="1" t="s">
        <v>957</v>
      </c>
      <c r="B7" s="1" t="s">
        <v>958</v>
      </c>
      <c r="C7" s="104" t="s">
        <v>959</v>
      </c>
      <c r="D7" s="109">
        <v>14017.86</v>
      </c>
      <c r="E7" s="109">
        <f t="shared" si="1"/>
        <v>981.25020000000018</v>
      </c>
      <c r="F7" s="109">
        <f t="shared" si="0"/>
        <v>14999.110200000001</v>
      </c>
      <c r="G7" s="110" t="s">
        <v>960</v>
      </c>
      <c r="H7" s="1" t="s">
        <v>837</v>
      </c>
      <c r="I7" s="6">
        <v>1</v>
      </c>
      <c r="J7" s="1">
        <v>44677</v>
      </c>
    </row>
    <row r="8" spans="1:10">
      <c r="A8" s="1" t="s">
        <v>961</v>
      </c>
      <c r="B8" s="1" t="s">
        <v>962</v>
      </c>
      <c r="C8" s="104" t="s">
        <v>963</v>
      </c>
      <c r="D8" s="4">
        <v>1855</v>
      </c>
      <c r="E8" s="4">
        <f t="shared" si="1"/>
        <v>129.85000000000002</v>
      </c>
      <c r="F8" s="4">
        <f t="shared" si="0"/>
        <v>1984.85</v>
      </c>
      <c r="G8" s="108" t="s">
        <v>964</v>
      </c>
      <c r="H8" s="1" t="s">
        <v>837</v>
      </c>
      <c r="I8" s="6">
        <v>1</v>
      </c>
      <c r="J8" s="1">
        <v>44677</v>
      </c>
    </row>
    <row r="9" spans="1:10">
      <c r="A9" s="1" t="s">
        <v>965</v>
      </c>
      <c r="B9" s="1" t="s">
        <v>966</v>
      </c>
      <c r="C9" s="104" t="s">
        <v>967</v>
      </c>
      <c r="D9" s="4">
        <v>3000</v>
      </c>
      <c r="E9" s="4">
        <f t="shared" si="1"/>
        <v>210.00000000000003</v>
      </c>
      <c r="F9" s="4">
        <f t="shared" si="0"/>
        <v>3210</v>
      </c>
      <c r="G9" s="108" t="s">
        <v>968</v>
      </c>
      <c r="H9" s="1" t="s">
        <v>837</v>
      </c>
      <c r="I9" s="6">
        <v>12</v>
      </c>
      <c r="J9" s="1">
        <v>44673</v>
      </c>
    </row>
    <row r="10" spans="1:10">
      <c r="A10" s="1" t="s">
        <v>969</v>
      </c>
      <c r="B10" s="1" t="s">
        <v>970</v>
      </c>
      <c r="C10" s="104" t="s">
        <v>971</v>
      </c>
      <c r="D10" s="4">
        <v>2404</v>
      </c>
      <c r="E10" s="4">
        <f t="shared" si="1"/>
        <v>168.28000000000003</v>
      </c>
      <c r="F10" s="4">
        <f t="shared" si="0"/>
        <v>2572.2800000000002</v>
      </c>
      <c r="G10" s="108" t="s">
        <v>972</v>
      </c>
      <c r="H10" s="1" t="s">
        <v>837</v>
      </c>
      <c r="I10" s="6">
        <v>1</v>
      </c>
      <c r="J10" s="1">
        <v>44677</v>
      </c>
    </row>
    <row r="11" spans="1:10" ht="23.25">
      <c r="A11" s="1" t="s">
        <v>973</v>
      </c>
      <c r="B11" s="1" t="s">
        <v>362</v>
      </c>
      <c r="C11" s="104" t="s">
        <v>756</v>
      </c>
      <c r="D11" s="4">
        <v>2450</v>
      </c>
      <c r="E11" s="4">
        <f t="shared" si="1"/>
        <v>171.50000000000003</v>
      </c>
      <c r="F11" s="4">
        <f t="shared" si="0"/>
        <v>2621.5</v>
      </c>
      <c r="G11" s="111" t="s">
        <v>974</v>
      </c>
      <c r="H11" s="1" t="s">
        <v>837</v>
      </c>
      <c r="I11" s="6">
        <v>1</v>
      </c>
      <c r="J11" s="1">
        <v>44678</v>
      </c>
    </row>
    <row r="12" spans="1:10">
      <c r="A12" s="1" t="s">
        <v>975</v>
      </c>
      <c r="B12" s="1" t="s">
        <v>958</v>
      </c>
      <c r="C12" s="104" t="s">
        <v>959</v>
      </c>
      <c r="D12" s="109">
        <v>14018.29</v>
      </c>
      <c r="E12" s="109">
        <f t="shared" si="1"/>
        <v>981.28030000000012</v>
      </c>
      <c r="F12" s="109">
        <f t="shared" si="0"/>
        <v>14999.570300000001</v>
      </c>
      <c r="G12" s="110" t="s">
        <v>976</v>
      </c>
      <c r="H12" s="1" t="s">
        <v>837</v>
      </c>
      <c r="I12" s="6">
        <v>1</v>
      </c>
      <c r="J12" s="1">
        <v>44693</v>
      </c>
    </row>
    <row r="13" spans="1:10">
      <c r="A13" s="1" t="s">
        <v>977</v>
      </c>
      <c r="B13" s="1" t="s">
        <v>978</v>
      </c>
      <c r="C13" s="104" t="s">
        <v>979</v>
      </c>
      <c r="D13" s="4">
        <v>14000</v>
      </c>
      <c r="E13" s="4">
        <f t="shared" si="1"/>
        <v>980.00000000000011</v>
      </c>
      <c r="F13" s="4">
        <f t="shared" si="0"/>
        <v>14980</v>
      </c>
      <c r="G13" s="110" t="s">
        <v>980</v>
      </c>
      <c r="H13" s="1" t="s">
        <v>837</v>
      </c>
      <c r="I13" s="6">
        <v>6</v>
      </c>
      <c r="J13" s="1">
        <v>44680</v>
      </c>
    </row>
    <row r="14" spans="1:10" ht="27" customHeight="1">
      <c r="A14" s="1" t="s">
        <v>981</v>
      </c>
      <c r="B14" s="1" t="s">
        <v>982</v>
      </c>
      <c r="C14" s="104" t="s">
        <v>983</v>
      </c>
      <c r="D14" s="4">
        <v>12800</v>
      </c>
      <c r="E14" s="4">
        <f t="shared" si="1"/>
        <v>896.00000000000011</v>
      </c>
      <c r="F14" s="4">
        <f t="shared" si="0"/>
        <v>13696</v>
      </c>
      <c r="G14" s="112" t="s">
        <v>984</v>
      </c>
      <c r="H14" s="1" t="s">
        <v>837</v>
      </c>
      <c r="I14" s="6">
        <v>12</v>
      </c>
      <c r="J14" s="1">
        <v>44687</v>
      </c>
    </row>
    <row r="15" spans="1:10" ht="27" customHeight="1">
      <c r="A15" s="1" t="s">
        <v>985</v>
      </c>
      <c r="B15" s="1" t="s">
        <v>986</v>
      </c>
      <c r="C15" s="104" t="s">
        <v>987</v>
      </c>
      <c r="D15" s="4">
        <v>1800</v>
      </c>
      <c r="E15" s="4">
        <f t="shared" si="1"/>
        <v>126.00000000000001</v>
      </c>
      <c r="F15" s="4">
        <f t="shared" si="0"/>
        <v>1926</v>
      </c>
      <c r="G15" s="112" t="s">
        <v>988</v>
      </c>
      <c r="H15" s="1" t="s">
        <v>837</v>
      </c>
      <c r="I15" s="6">
        <v>1</v>
      </c>
      <c r="J15" s="1">
        <v>44693</v>
      </c>
    </row>
    <row r="16" spans="1:10">
      <c r="A16" s="1" t="s">
        <v>989</v>
      </c>
      <c r="B16" s="1" t="s">
        <v>290</v>
      </c>
      <c r="C16" s="104" t="s">
        <v>990</v>
      </c>
      <c r="D16" s="4">
        <v>5460</v>
      </c>
      <c r="E16" s="4">
        <f t="shared" si="1"/>
        <v>382.20000000000005</v>
      </c>
      <c r="F16" s="4">
        <f t="shared" si="0"/>
        <v>5842.2</v>
      </c>
      <c r="G16" s="112" t="s">
        <v>991</v>
      </c>
      <c r="H16" s="1" t="s">
        <v>837</v>
      </c>
      <c r="I16" s="6">
        <v>1</v>
      </c>
      <c r="J16" s="1">
        <v>44694</v>
      </c>
    </row>
    <row r="17" spans="1:10">
      <c r="A17" s="1" t="s">
        <v>992</v>
      </c>
      <c r="B17" s="1" t="s">
        <v>306</v>
      </c>
      <c r="C17" s="104" t="s">
        <v>457</v>
      </c>
      <c r="D17" s="4">
        <v>2000</v>
      </c>
      <c r="E17" s="4">
        <f t="shared" si="1"/>
        <v>140</v>
      </c>
      <c r="F17" s="4">
        <f t="shared" si="0"/>
        <v>2140</v>
      </c>
      <c r="G17" s="112" t="s">
        <v>993</v>
      </c>
      <c r="H17" s="1" t="s">
        <v>837</v>
      </c>
      <c r="I17" s="6">
        <v>1</v>
      </c>
      <c r="J17" s="1">
        <v>44694</v>
      </c>
    </row>
    <row r="18" spans="1:10">
      <c r="A18" s="1" t="s">
        <v>994</v>
      </c>
      <c r="B18" s="1" t="s">
        <v>390</v>
      </c>
      <c r="C18" s="104" t="s">
        <v>391</v>
      </c>
      <c r="D18" s="4">
        <v>7650</v>
      </c>
      <c r="E18" s="4">
        <f>+D18*0</f>
        <v>0</v>
      </c>
      <c r="F18" s="4">
        <f t="shared" si="0"/>
        <v>7650</v>
      </c>
      <c r="G18" s="112" t="s">
        <v>995</v>
      </c>
      <c r="H18" s="1" t="s">
        <v>850</v>
      </c>
      <c r="I18" s="6">
        <v>1</v>
      </c>
      <c r="J18" s="1">
        <v>44708</v>
      </c>
    </row>
    <row r="19" spans="1:10">
      <c r="A19" s="1" t="s">
        <v>996</v>
      </c>
      <c r="B19" s="1" t="s">
        <v>997</v>
      </c>
      <c r="C19" s="104" t="s">
        <v>998</v>
      </c>
      <c r="D19" s="4">
        <v>5906.54</v>
      </c>
      <c r="E19" s="4">
        <f>+D19*0.07</f>
        <v>413.45780000000002</v>
      </c>
      <c r="F19" s="4">
        <f t="shared" si="0"/>
        <v>6319.9978000000001</v>
      </c>
      <c r="G19" s="112" t="s">
        <v>999</v>
      </c>
      <c r="H19" s="1" t="s">
        <v>837</v>
      </c>
      <c r="I19" s="6">
        <v>1</v>
      </c>
      <c r="J19" s="1">
        <v>44708</v>
      </c>
    </row>
    <row r="20" spans="1:10" ht="15" customHeight="1">
      <c r="A20" s="1" t="s">
        <v>1000</v>
      </c>
      <c r="B20" s="1" t="s">
        <v>168</v>
      </c>
      <c r="C20" s="104" t="s">
        <v>1001</v>
      </c>
      <c r="D20" s="4">
        <v>7990</v>
      </c>
      <c r="E20" s="4">
        <f>+D20*0</f>
        <v>0</v>
      </c>
      <c r="F20" s="4">
        <f t="shared" si="0"/>
        <v>7990</v>
      </c>
      <c r="G20" s="112" t="s">
        <v>1002</v>
      </c>
      <c r="H20" s="1" t="s">
        <v>837</v>
      </c>
      <c r="I20" s="6">
        <v>12</v>
      </c>
      <c r="J20" s="1">
        <v>44713</v>
      </c>
    </row>
    <row r="21" spans="1:10" ht="15" customHeight="1">
      <c r="A21" s="113" t="s">
        <v>1003</v>
      </c>
      <c r="B21" s="140"/>
      <c r="C21" s="141"/>
      <c r="D21" s="142"/>
      <c r="E21" s="142"/>
      <c r="F21" s="142"/>
      <c r="G21" s="117" t="s">
        <v>803</v>
      </c>
      <c r="H21" s="140"/>
      <c r="I21" s="132"/>
      <c r="J21" s="113" t="s">
        <v>803</v>
      </c>
    </row>
    <row r="22" spans="1:10" ht="15" customHeight="1">
      <c r="A22" s="1" t="s">
        <v>1004</v>
      </c>
      <c r="B22" s="1" t="s">
        <v>1005</v>
      </c>
      <c r="C22" s="104" t="s">
        <v>1006</v>
      </c>
      <c r="D22" s="4">
        <v>4209.21</v>
      </c>
      <c r="E22" s="4">
        <f t="shared" ref="E22:E25" si="2">+D22*0.07</f>
        <v>294.64470000000006</v>
      </c>
      <c r="F22" s="4">
        <f t="shared" si="0"/>
        <v>4503.8546999999999</v>
      </c>
      <c r="G22" s="112" t="s">
        <v>1007</v>
      </c>
      <c r="H22" s="1" t="s">
        <v>837</v>
      </c>
      <c r="I22" s="6">
        <v>1</v>
      </c>
      <c r="J22" s="1">
        <v>44715</v>
      </c>
    </row>
    <row r="23" spans="1:10" ht="30" customHeight="1">
      <c r="A23" s="1" t="s">
        <v>1008</v>
      </c>
      <c r="B23" s="1" t="s">
        <v>41</v>
      </c>
      <c r="C23" s="104" t="s">
        <v>1009</v>
      </c>
      <c r="D23" s="4">
        <v>1544.15</v>
      </c>
      <c r="E23" s="4">
        <f t="shared" si="2"/>
        <v>108.09050000000002</v>
      </c>
      <c r="F23" s="4">
        <f t="shared" si="0"/>
        <v>1652.2405000000001</v>
      </c>
      <c r="G23" s="112" t="s">
        <v>1010</v>
      </c>
      <c r="H23" s="1" t="s">
        <v>837</v>
      </c>
      <c r="I23" s="6">
        <v>1</v>
      </c>
      <c r="J23" s="1">
        <v>44720</v>
      </c>
    </row>
    <row r="24" spans="1:10" ht="26.25" customHeight="1">
      <c r="A24" s="1" t="s">
        <v>1011</v>
      </c>
      <c r="B24" s="1" t="s">
        <v>1012</v>
      </c>
      <c r="C24" s="104" t="s">
        <v>1013</v>
      </c>
      <c r="D24" s="4">
        <v>2135</v>
      </c>
      <c r="E24" s="4">
        <f t="shared" si="2"/>
        <v>149.45000000000002</v>
      </c>
      <c r="F24" s="4">
        <f t="shared" si="0"/>
        <v>2284.4499999999998</v>
      </c>
      <c r="G24" s="112" t="s">
        <v>1014</v>
      </c>
      <c r="H24" s="1" t="s">
        <v>837</v>
      </c>
      <c r="I24" s="6">
        <v>1</v>
      </c>
      <c r="J24" s="1">
        <v>44720</v>
      </c>
    </row>
    <row r="25" spans="1:10" ht="15" customHeight="1">
      <c r="A25" s="1" t="s">
        <v>1015</v>
      </c>
      <c r="B25" s="1" t="s">
        <v>1016</v>
      </c>
      <c r="C25" s="104" t="s">
        <v>1006</v>
      </c>
      <c r="D25" s="4">
        <v>4024.86</v>
      </c>
      <c r="E25" s="4">
        <f t="shared" si="2"/>
        <v>281.74020000000002</v>
      </c>
      <c r="F25" s="4">
        <f t="shared" si="0"/>
        <v>4306.6001999999999</v>
      </c>
      <c r="G25" s="112" t="s">
        <v>1017</v>
      </c>
      <c r="H25" s="1" t="s">
        <v>1018</v>
      </c>
      <c r="I25" s="6">
        <v>1</v>
      </c>
      <c r="J25" s="1">
        <v>44720</v>
      </c>
    </row>
    <row r="26" spans="1:10" ht="15" customHeight="1">
      <c r="A26" s="1" t="s">
        <v>1019</v>
      </c>
      <c r="B26" s="1" t="s">
        <v>692</v>
      </c>
      <c r="C26" s="104" t="s">
        <v>693</v>
      </c>
      <c r="D26" s="4">
        <v>4050</v>
      </c>
      <c r="E26" s="4">
        <f>-D26*0.07</f>
        <v>-283.5</v>
      </c>
      <c r="F26" s="4">
        <f t="shared" si="0"/>
        <v>3766.5</v>
      </c>
      <c r="G26" s="112" t="s">
        <v>1020</v>
      </c>
      <c r="H26" s="1" t="s">
        <v>1021</v>
      </c>
      <c r="I26" s="6">
        <v>6</v>
      </c>
      <c r="J26" s="1">
        <v>44721</v>
      </c>
    </row>
    <row r="27" spans="1:10" ht="23.25">
      <c r="A27" s="1" t="s">
        <v>1022</v>
      </c>
      <c r="B27" s="1" t="s">
        <v>782</v>
      </c>
      <c r="C27" s="104" t="s">
        <v>783</v>
      </c>
      <c r="D27" s="4">
        <v>10015.89</v>
      </c>
      <c r="E27" s="4">
        <f>+D27*0</f>
        <v>0</v>
      </c>
      <c r="F27" s="4">
        <f t="shared" si="0"/>
        <v>10015.89</v>
      </c>
      <c r="G27" s="112" t="s">
        <v>1023</v>
      </c>
      <c r="H27" s="1" t="s">
        <v>1021</v>
      </c>
      <c r="I27" s="6">
        <v>12</v>
      </c>
      <c r="J27" s="1">
        <v>44721</v>
      </c>
    </row>
    <row r="28" spans="1:10" ht="15" customHeight="1">
      <c r="A28" s="1" t="s">
        <v>1024</v>
      </c>
      <c r="B28" s="1" t="s">
        <v>1025</v>
      </c>
      <c r="C28" s="104" t="s">
        <v>1026</v>
      </c>
      <c r="D28" s="4">
        <v>2200</v>
      </c>
      <c r="E28" s="4">
        <f>+D28*0.07</f>
        <v>154.00000000000003</v>
      </c>
      <c r="F28" s="4">
        <f t="shared" si="0"/>
        <v>2354</v>
      </c>
      <c r="G28" s="112" t="s">
        <v>908</v>
      </c>
      <c r="H28" s="1" t="s">
        <v>837</v>
      </c>
      <c r="I28" s="6">
        <v>1</v>
      </c>
      <c r="J28" s="1">
        <v>44721</v>
      </c>
    </row>
    <row r="29" spans="1:10" ht="27.75" customHeight="1">
      <c r="A29" s="1" t="s">
        <v>1027</v>
      </c>
      <c r="B29" s="1" t="s">
        <v>1028</v>
      </c>
      <c r="C29" s="104" t="s">
        <v>1029</v>
      </c>
      <c r="D29" s="4">
        <v>5040</v>
      </c>
      <c r="E29" s="4">
        <f>+D29*0.07</f>
        <v>352.8</v>
      </c>
      <c r="F29" s="4">
        <f t="shared" si="0"/>
        <v>5392.8</v>
      </c>
      <c r="G29" s="112" t="s">
        <v>1030</v>
      </c>
      <c r="H29" s="1" t="s">
        <v>837</v>
      </c>
      <c r="I29" s="6">
        <v>1</v>
      </c>
      <c r="J29" s="1">
        <v>44726</v>
      </c>
    </row>
    <row r="30" spans="1:10" ht="15" customHeight="1">
      <c r="A30" s="1" t="s">
        <v>1031</v>
      </c>
      <c r="B30" s="1" t="s">
        <v>692</v>
      </c>
      <c r="C30" s="104" t="s">
        <v>693</v>
      </c>
      <c r="D30" s="4">
        <v>2850</v>
      </c>
      <c r="E30" s="4">
        <f>+D30*0</f>
        <v>0</v>
      </c>
      <c r="F30" s="4">
        <f t="shared" si="0"/>
        <v>2850</v>
      </c>
      <c r="G30" s="112" t="s">
        <v>1032</v>
      </c>
      <c r="H30" s="1" t="s">
        <v>837</v>
      </c>
      <c r="I30" s="6">
        <v>2</v>
      </c>
      <c r="J30" s="1">
        <v>44729</v>
      </c>
    </row>
    <row r="31" spans="1:10" ht="15" customHeight="1">
      <c r="A31" s="1" t="s">
        <v>1033</v>
      </c>
      <c r="B31" s="1" t="s">
        <v>843</v>
      </c>
      <c r="C31" s="104" t="s">
        <v>1034</v>
      </c>
      <c r="D31" s="4">
        <v>14990</v>
      </c>
      <c r="E31" s="4">
        <f>+D31*0</f>
        <v>0</v>
      </c>
      <c r="F31" s="4">
        <f>+D31+E31</f>
        <v>14990</v>
      </c>
      <c r="G31" s="112" t="s">
        <v>1035</v>
      </c>
      <c r="H31" s="1" t="s">
        <v>837</v>
      </c>
      <c r="I31" s="6">
        <v>3</v>
      </c>
      <c r="J31" s="1">
        <v>44726</v>
      </c>
    </row>
    <row r="32" spans="1:10" ht="27" customHeight="1">
      <c r="A32" s="1" t="s">
        <v>1036</v>
      </c>
      <c r="B32" s="114" t="s">
        <v>87</v>
      </c>
      <c r="C32" s="115" t="s">
        <v>1037</v>
      </c>
      <c r="D32" s="116">
        <v>4949</v>
      </c>
      <c r="E32" s="4">
        <f>+D32*0.07</f>
        <v>346.43</v>
      </c>
      <c r="F32" s="4">
        <f>+D32+E32</f>
        <v>5295.43</v>
      </c>
      <c r="G32" s="112" t="s">
        <v>1038</v>
      </c>
      <c r="H32" s="1" t="s">
        <v>837</v>
      </c>
      <c r="I32" s="6">
        <v>2</v>
      </c>
      <c r="J32" s="1">
        <v>44733</v>
      </c>
    </row>
    <row r="33" spans="1:10">
      <c r="A33" s="1" t="s">
        <v>1039</v>
      </c>
      <c r="B33" s="1" t="s">
        <v>91</v>
      </c>
      <c r="C33" s="115" t="s">
        <v>92</v>
      </c>
      <c r="D33" s="4">
        <v>2655</v>
      </c>
      <c r="E33" s="4">
        <f t="shared" ref="E33:E34" si="3">+D33*0.07</f>
        <v>185.85000000000002</v>
      </c>
      <c r="F33" s="4">
        <f t="shared" ref="F33:F41" si="4">+D33+E33</f>
        <v>2840.85</v>
      </c>
      <c r="G33" s="112" t="s">
        <v>1040</v>
      </c>
      <c r="H33" s="1" t="s">
        <v>837</v>
      </c>
      <c r="I33" s="6">
        <v>1</v>
      </c>
      <c r="J33" s="1">
        <v>44735</v>
      </c>
    </row>
    <row r="34" spans="1:10" ht="27" customHeight="1">
      <c r="A34" s="1" t="s">
        <v>1041</v>
      </c>
      <c r="B34" s="1" t="s">
        <v>1042</v>
      </c>
      <c r="C34" s="115" t="s">
        <v>1043</v>
      </c>
      <c r="D34" s="4">
        <v>3900</v>
      </c>
      <c r="E34" s="4">
        <f t="shared" si="3"/>
        <v>273</v>
      </c>
      <c r="F34" s="4">
        <f t="shared" si="4"/>
        <v>4173</v>
      </c>
      <c r="G34" s="112" t="s">
        <v>1044</v>
      </c>
      <c r="H34" s="1" t="s">
        <v>837</v>
      </c>
      <c r="I34" s="6">
        <v>3</v>
      </c>
      <c r="J34" s="1">
        <v>44735</v>
      </c>
    </row>
    <row r="35" spans="1:10">
      <c r="A35" s="1" t="s">
        <v>1045</v>
      </c>
      <c r="B35" s="1" t="s">
        <v>556</v>
      </c>
      <c r="C35" s="115" t="s">
        <v>1046</v>
      </c>
      <c r="D35" s="4">
        <v>2700</v>
      </c>
      <c r="E35" s="4">
        <f>+D35*0</f>
        <v>0</v>
      </c>
      <c r="F35" s="4">
        <f t="shared" si="4"/>
        <v>2700</v>
      </c>
      <c r="G35" s="112" t="s">
        <v>1047</v>
      </c>
      <c r="H35" s="1" t="s">
        <v>837</v>
      </c>
      <c r="I35" s="6">
        <v>1</v>
      </c>
      <c r="J35" s="1">
        <v>44739</v>
      </c>
    </row>
    <row r="36" spans="1:10">
      <c r="A36" s="1" t="s">
        <v>1048</v>
      </c>
      <c r="B36" s="1" t="s">
        <v>362</v>
      </c>
      <c r="C36" s="115" t="s">
        <v>756</v>
      </c>
      <c r="D36" s="4">
        <v>1350</v>
      </c>
      <c r="E36" s="4">
        <f>+D36*0.07</f>
        <v>94.500000000000014</v>
      </c>
      <c r="F36" s="4">
        <f t="shared" si="4"/>
        <v>1444.5</v>
      </c>
      <c r="G36" s="112" t="s">
        <v>1049</v>
      </c>
      <c r="H36" s="1" t="s">
        <v>837</v>
      </c>
      <c r="I36" s="6">
        <v>3</v>
      </c>
      <c r="J36" s="1">
        <v>44740</v>
      </c>
    </row>
    <row r="37" spans="1:10">
      <c r="A37" s="1" t="s">
        <v>1050</v>
      </c>
      <c r="B37" s="1" t="s">
        <v>864</v>
      </c>
      <c r="C37" s="115" t="s">
        <v>865</v>
      </c>
      <c r="D37" s="4">
        <v>1350</v>
      </c>
      <c r="E37" s="4">
        <f>+D37*0</f>
        <v>0</v>
      </c>
      <c r="F37" s="4">
        <f t="shared" si="4"/>
        <v>1350</v>
      </c>
      <c r="G37" s="112" t="s">
        <v>1051</v>
      </c>
      <c r="H37" s="1" t="s">
        <v>837</v>
      </c>
      <c r="I37" s="6">
        <v>6</v>
      </c>
      <c r="J37" s="1">
        <v>44740</v>
      </c>
    </row>
    <row r="38" spans="1:10" ht="27" customHeight="1">
      <c r="A38" s="1" t="s">
        <v>1052</v>
      </c>
      <c r="B38" s="1" t="s">
        <v>1053</v>
      </c>
      <c r="C38" s="115" t="s">
        <v>1054</v>
      </c>
      <c r="D38" s="4">
        <v>4200</v>
      </c>
      <c r="E38" s="4">
        <f>+D38*0.07</f>
        <v>294</v>
      </c>
      <c r="F38" s="4">
        <f t="shared" si="4"/>
        <v>4494</v>
      </c>
      <c r="G38" s="112" t="s">
        <v>1055</v>
      </c>
      <c r="H38" s="1" t="s">
        <v>837</v>
      </c>
      <c r="I38" s="6">
        <v>2</v>
      </c>
      <c r="J38" s="1">
        <v>44742</v>
      </c>
    </row>
    <row r="39" spans="1:10" ht="27" customHeight="1">
      <c r="A39" s="1" t="s">
        <v>1056</v>
      </c>
      <c r="B39" s="1" t="s">
        <v>501</v>
      </c>
      <c r="C39" s="115" t="s">
        <v>898</v>
      </c>
      <c r="D39" s="4">
        <v>5230</v>
      </c>
      <c r="E39" s="4">
        <f t="shared" ref="E39:E41" si="5">+D39*0.07</f>
        <v>366.1</v>
      </c>
      <c r="F39" s="4">
        <f t="shared" si="4"/>
        <v>5596.1</v>
      </c>
      <c r="G39" s="112" t="s">
        <v>1057</v>
      </c>
      <c r="H39" s="1" t="s">
        <v>837</v>
      </c>
      <c r="I39" s="6">
        <v>4</v>
      </c>
      <c r="J39" s="1">
        <v>44742</v>
      </c>
    </row>
    <row r="40" spans="1:10" ht="27" customHeight="1">
      <c r="A40" s="1" t="s">
        <v>1058</v>
      </c>
      <c r="B40" s="1" t="s">
        <v>306</v>
      </c>
      <c r="C40" s="115" t="s">
        <v>457</v>
      </c>
      <c r="D40" s="4">
        <v>4286</v>
      </c>
      <c r="E40" s="4">
        <f t="shared" si="5"/>
        <v>300.02000000000004</v>
      </c>
      <c r="F40" s="4">
        <f t="shared" si="4"/>
        <v>4586.0200000000004</v>
      </c>
      <c r="G40" s="112" t="s">
        <v>1059</v>
      </c>
      <c r="H40" s="1" t="s">
        <v>837</v>
      </c>
      <c r="I40" s="6">
        <v>1</v>
      </c>
      <c r="J40" s="1">
        <v>44742</v>
      </c>
    </row>
    <row r="41" spans="1:10" ht="27" customHeight="1">
      <c r="A41" s="1" t="s">
        <v>1060</v>
      </c>
      <c r="B41" s="1" t="s">
        <v>302</v>
      </c>
      <c r="C41" s="115" t="s">
        <v>464</v>
      </c>
      <c r="D41" s="4">
        <v>2800</v>
      </c>
      <c r="E41" s="4">
        <f t="shared" si="5"/>
        <v>196.00000000000003</v>
      </c>
      <c r="F41" s="4">
        <f t="shared" si="4"/>
        <v>2996</v>
      </c>
      <c r="G41" s="112" t="s">
        <v>1059</v>
      </c>
      <c r="H41" s="1" t="s">
        <v>837</v>
      </c>
      <c r="I41" s="6">
        <v>1</v>
      </c>
      <c r="J41" s="1" t="s">
        <v>52</v>
      </c>
    </row>
    <row r="42" spans="1:10">
      <c r="D42" s="25"/>
      <c r="E42" s="25"/>
      <c r="F42" s="25"/>
    </row>
  </sheetData>
  <mergeCells count="1">
    <mergeCell ref="A1:J1"/>
  </mergeCells>
  <pageMargins left="0.7" right="0.7" top="0.75" bottom="0.75" header="0.3" footer="0.3"/>
  <pageSetup paperSize="9" orientation="portrait" r:id="rId1"/>
  <ignoredErrors>
    <ignoredError sqref="E5 E18:E19 E20 E35:E36 E37" formula="1"/>
  </ignoredErrors>
</worksheet>
</file>

<file path=xl/worksheets/sheet16.xml><?xml version="1.0" encoding="utf-8"?>
<worksheet xmlns="http://schemas.openxmlformats.org/spreadsheetml/2006/main" xmlns:r="http://schemas.openxmlformats.org/officeDocument/2006/relationships">
  <sheetPr>
    <tabColor theme="6" tint="0.59999389629810485"/>
    <pageSetUpPr fitToPage="1"/>
  </sheetPr>
  <dimension ref="A1:J43"/>
  <sheetViews>
    <sheetView topLeftCell="A16" zoomScale="129" zoomScaleNormal="129" workbookViewId="0">
      <selection activeCell="E38" sqref="E38"/>
    </sheetView>
  </sheetViews>
  <sheetFormatPr baseColWidth="10" defaultColWidth="11.42578125" defaultRowHeight="11.25"/>
  <cols>
    <col min="1" max="1" width="11.42578125" style="74"/>
    <col min="2" max="2" width="9.42578125" style="74" bestFit="1" customWidth="1"/>
    <col min="3" max="3" width="39.42578125" style="74" bestFit="1" customWidth="1"/>
    <col min="4" max="4" width="11.7109375" style="74" customWidth="1"/>
    <col min="5" max="6" width="11.42578125" style="74" customWidth="1"/>
    <col min="7" max="7" width="96.42578125" style="74" bestFit="1" customWidth="1"/>
    <col min="8" max="8" width="8.5703125" style="74" customWidth="1"/>
    <col min="9" max="9" width="9" style="74" bestFit="1" customWidth="1"/>
    <col min="10" max="10" width="7" style="74" bestFit="1" customWidth="1"/>
    <col min="11" max="16384" width="11.42578125" style="74"/>
  </cols>
  <sheetData>
    <row r="1" spans="1:10" ht="16.5" customHeight="1">
      <c r="A1" s="232" t="s">
        <v>834</v>
      </c>
      <c r="B1" s="233"/>
      <c r="C1" s="233"/>
      <c r="D1" s="233"/>
      <c r="E1" s="233"/>
      <c r="F1" s="233"/>
      <c r="G1" s="233"/>
      <c r="H1" s="233"/>
      <c r="I1" s="233"/>
      <c r="J1" s="234"/>
    </row>
    <row r="2" spans="1:10" ht="29.25">
      <c r="A2" s="54" t="s">
        <v>1</v>
      </c>
      <c r="B2" s="52" t="s">
        <v>2</v>
      </c>
      <c r="C2" s="52" t="s">
        <v>3</v>
      </c>
      <c r="D2" s="103" t="s">
        <v>1353</v>
      </c>
      <c r="E2" s="103" t="s">
        <v>1354</v>
      </c>
      <c r="F2" s="103" t="s">
        <v>1355</v>
      </c>
      <c r="G2" s="52" t="s">
        <v>7</v>
      </c>
      <c r="H2" s="52" t="s">
        <v>945</v>
      </c>
      <c r="I2" s="52" t="s">
        <v>479</v>
      </c>
      <c r="J2" s="55" t="s">
        <v>9</v>
      </c>
    </row>
    <row r="3" spans="1:10" s="75" customFormat="1">
      <c r="A3" s="1" t="s">
        <v>835</v>
      </c>
      <c r="B3" s="1" t="s">
        <v>131</v>
      </c>
      <c r="C3" s="104" t="s">
        <v>132</v>
      </c>
      <c r="D3" s="105">
        <v>8200</v>
      </c>
      <c r="E3" s="105">
        <f>+D3*0.07</f>
        <v>574</v>
      </c>
      <c r="F3" s="105">
        <f t="shared" ref="F3:F21" si="0">+D3+E3</f>
        <v>8774</v>
      </c>
      <c r="G3" s="104" t="s">
        <v>836</v>
      </c>
      <c r="H3" s="106" t="s">
        <v>837</v>
      </c>
      <c r="I3" s="6">
        <v>3</v>
      </c>
      <c r="J3" s="1">
        <v>44575</v>
      </c>
    </row>
    <row r="4" spans="1:10" s="75" customFormat="1">
      <c r="A4" s="1" t="s">
        <v>838</v>
      </c>
      <c r="B4" s="1" t="s">
        <v>839</v>
      </c>
      <c r="C4" s="104" t="s">
        <v>840</v>
      </c>
      <c r="D4" s="105">
        <v>13900</v>
      </c>
      <c r="E4" s="105">
        <f>+D4*0.07</f>
        <v>973.00000000000011</v>
      </c>
      <c r="F4" s="105">
        <f t="shared" si="0"/>
        <v>14873</v>
      </c>
      <c r="G4" s="104" t="s">
        <v>841</v>
      </c>
      <c r="H4" s="106" t="s">
        <v>837</v>
      </c>
      <c r="I4" s="6">
        <v>2</v>
      </c>
      <c r="J4" s="1">
        <v>44581</v>
      </c>
    </row>
    <row r="5" spans="1:10" s="75" customFormat="1">
      <c r="A5" s="1" t="s">
        <v>842</v>
      </c>
      <c r="B5" s="1" t="s">
        <v>843</v>
      </c>
      <c r="C5" s="104" t="s">
        <v>844</v>
      </c>
      <c r="D5" s="105">
        <v>13000</v>
      </c>
      <c r="E5" s="105">
        <f>+D5*0</f>
        <v>0</v>
      </c>
      <c r="F5" s="105">
        <f t="shared" si="0"/>
        <v>13000</v>
      </c>
      <c r="G5" s="104" t="s">
        <v>845</v>
      </c>
      <c r="H5" s="106" t="s">
        <v>837</v>
      </c>
      <c r="I5" s="6">
        <v>6</v>
      </c>
      <c r="J5" s="1">
        <v>44587</v>
      </c>
    </row>
    <row r="6" spans="1:10" s="75" customFormat="1">
      <c r="A6" s="1" t="s">
        <v>846</v>
      </c>
      <c r="B6" s="1" t="s">
        <v>847</v>
      </c>
      <c r="C6" s="104" t="s">
        <v>848</v>
      </c>
      <c r="D6" s="105">
        <v>9800</v>
      </c>
      <c r="E6" s="105">
        <f t="shared" ref="E6:E18" si="1">+D6*0.07</f>
        <v>686.00000000000011</v>
      </c>
      <c r="F6" s="105">
        <f t="shared" si="0"/>
        <v>10486</v>
      </c>
      <c r="G6" s="104" t="s">
        <v>849</v>
      </c>
      <c r="H6" s="106" t="s">
        <v>850</v>
      </c>
      <c r="I6" s="6">
        <v>2</v>
      </c>
      <c r="J6" s="1">
        <v>44587</v>
      </c>
    </row>
    <row r="7" spans="1:10" s="75" customFormat="1" ht="21.95" customHeight="1">
      <c r="A7" s="1" t="s">
        <v>851</v>
      </c>
      <c r="B7" s="1" t="s">
        <v>852</v>
      </c>
      <c r="C7" s="104" t="s">
        <v>853</v>
      </c>
      <c r="D7" s="105">
        <v>6960</v>
      </c>
      <c r="E7" s="105">
        <f t="shared" si="1"/>
        <v>487.20000000000005</v>
      </c>
      <c r="F7" s="105">
        <f t="shared" si="0"/>
        <v>7447.2</v>
      </c>
      <c r="G7" s="107" t="s">
        <v>854</v>
      </c>
      <c r="H7" s="106" t="s">
        <v>837</v>
      </c>
      <c r="I7" s="6">
        <v>2</v>
      </c>
      <c r="J7" s="1">
        <v>44587</v>
      </c>
    </row>
    <row r="8" spans="1:10" s="75" customFormat="1">
      <c r="A8" s="1" t="s">
        <v>855</v>
      </c>
      <c r="B8" s="1" t="s">
        <v>302</v>
      </c>
      <c r="C8" s="104" t="s">
        <v>464</v>
      </c>
      <c r="D8" s="105">
        <v>1200</v>
      </c>
      <c r="E8" s="105">
        <f t="shared" si="1"/>
        <v>84.000000000000014</v>
      </c>
      <c r="F8" s="105">
        <f t="shared" si="0"/>
        <v>1284</v>
      </c>
      <c r="G8" s="107" t="s">
        <v>856</v>
      </c>
      <c r="H8" s="106" t="s">
        <v>837</v>
      </c>
      <c r="I8" s="6">
        <v>1</v>
      </c>
      <c r="J8" s="1">
        <v>44862</v>
      </c>
    </row>
    <row r="9" spans="1:10" s="75" customFormat="1">
      <c r="A9" s="1" t="s">
        <v>857</v>
      </c>
      <c r="B9" s="1" t="s">
        <v>714</v>
      </c>
      <c r="C9" s="104" t="s">
        <v>823</v>
      </c>
      <c r="D9" s="105">
        <v>1200</v>
      </c>
      <c r="E9" s="105">
        <f t="shared" si="1"/>
        <v>84.000000000000014</v>
      </c>
      <c r="F9" s="105">
        <f t="shared" si="0"/>
        <v>1284</v>
      </c>
      <c r="G9" s="107" t="s">
        <v>858</v>
      </c>
      <c r="H9" s="106" t="s">
        <v>837</v>
      </c>
      <c r="I9" s="6">
        <v>1</v>
      </c>
      <c r="J9" s="1">
        <v>44596</v>
      </c>
    </row>
    <row r="10" spans="1:10" s="75" customFormat="1" ht="11.25" customHeight="1">
      <c r="A10" s="1" t="s">
        <v>859</v>
      </c>
      <c r="B10" s="1" t="s">
        <v>362</v>
      </c>
      <c r="C10" s="104" t="s">
        <v>756</v>
      </c>
      <c r="D10" s="105">
        <v>1475</v>
      </c>
      <c r="E10" s="105">
        <f t="shared" si="1"/>
        <v>103.25000000000001</v>
      </c>
      <c r="F10" s="105">
        <f t="shared" si="0"/>
        <v>1578.25</v>
      </c>
      <c r="G10" s="107" t="s">
        <v>860</v>
      </c>
      <c r="H10" s="106" t="s">
        <v>837</v>
      </c>
      <c r="I10" s="6">
        <v>1</v>
      </c>
      <c r="J10" s="1">
        <v>44600</v>
      </c>
    </row>
    <row r="11" spans="1:10" s="75" customFormat="1" ht="22.5">
      <c r="A11" s="1" t="s">
        <v>861</v>
      </c>
      <c r="B11" s="1" t="s">
        <v>807</v>
      </c>
      <c r="C11" s="104" t="s">
        <v>808</v>
      </c>
      <c r="D11" s="105">
        <v>4000</v>
      </c>
      <c r="E11" s="105">
        <f t="shared" si="1"/>
        <v>280</v>
      </c>
      <c r="F11" s="105">
        <f t="shared" si="0"/>
        <v>4280</v>
      </c>
      <c r="G11" s="107" t="s">
        <v>862</v>
      </c>
      <c r="H11" s="106" t="s">
        <v>837</v>
      </c>
      <c r="I11" s="6">
        <v>1</v>
      </c>
      <c r="J11" s="1">
        <v>44600</v>
      </c>
    </row>
    <row r="12" spans="1:10" s="75" customFormat="1" ht="22.5">
      <c r="A12" s="1" t="s">
        <v>863</v>
      </c>
      <c r="B12" s="1" t="s">
        <v>864</v>
      </c>
      <c r="C12" s="104" t="s">
        <v>865</v>
      </c>
      <c r="D12" s="105">
        <v>4542.29</v>
      </c>
      <c r="E12" s="105">
        <f t="shared" si="1"/>
        <v>317.96030000000002</v>
      </c>
      <c r="F12" s="105">
        <f t="shared" si="0"/>
        <v>4860.2502999999997</v>
      </c>
      <c r="G12" s="107" t="s">
        <v>866</v>
      </c>
      <c r="H12" s="106" t="s">
        <v>837</v>
      </c>
      <c r="I12" s="6">
        <v>12</v>
      </c>
      <c r="J12" s="1">
        <v>44602</v>
      </c>
    </row>
    <row r="13" spans="1:10" s="75" customFormat="1" ht="22.5">
      <c r="A13" s="1" t="s">
        <v>867</v>
      </c>
      <c r="B13" s="1" t="s">
        <v>11</v>
      </c>
      <c r="C13" s="104" t="s">
        <v>868</v>
      </c>
      <c r="D13" s="105">
        <v>12000</v>
      </c>
      <c r="E13" s="105">
        <f t="shared" si="1"/>
        <v>840.00000000000011</v>
      </c>
      <c r="F13" s="105">
        <f t="shared" si="0"/>
        <v>12840</v>
      </c>
      <c r="G13" s="107" t="s">
        <v>869</v>
      </c>
      <c r="H13" s="106" t="s">
        <v>837</v>
      </c>
      <c r="I13" s="6">
        <v>3</v>
      </c>
      <c r="J13" s="1">
        <v>44606</v>
      </c>
    </row>
    <row r="14" spans="1:10" s="75" customFormat="1" ht="22.5">
      <c r="A14" s="1" t="s">
        <v>870</v>
      </c>
      <c r="B14" s="1" t="s">
        <v>871</v>
      </c>
      <c r="C14" s="104" t="s">
        <v>872</v>
      </c>
      <c r="D14" s="105">
        <v>4998.12</v>
      </c>
      <c r="E14" s="105">
        <f t="shared" si="1"/>
        <v>349.86840000000001</v>
      </c>
      <c r="F14" s="105">
        <f t="shared" si="0"/>
        <v>5347.9884000000002</v>
      </c>
      <c r="G14" s="107" t="s">
        <v>873</v>
      </c>
      <c r="H14" s="106" t="s">
        <v>837</v>
      </c>
      <c r="I14" s="6">
        <v>1</v>
      </c>
      <c r="J14" s="1">
        <v>44610</v>
      </c>
    </row>
    <row r="15" spans="1:10" s="75" customFormat="1">
      <c r="A15" s="1" t="s">
        <v>874</v>
      </c>
      <c r="B15" s="1" t="s">
        <v>839</v>
      </c>
      <c r="C15" s="104" t="s">
        <v>840</v>
      </c>
      <c r="D15" s="105">
        <v>14950</v>
      </c>
      <c r="E15" s="105">
        <f t="shared" si="1"/>
        <v>1046.5</v>
      </c>
      <c r="F15" s="105">
        <f t="shared" si="0"/>
        <v>15996.5</v>
      </c>
      <c r="G15" s="107" t="s">
        <v>875</v>
      </c>
      <c r="H15" s="106" t="s">
        <v>837</v>
      </c>
      <c r="I15" s="6">
        <v>6</v>
      </c>
      <c r="J15" s="1">
        <v>44614</v>
      </c>
    </row>
    <row r="16" spans="1:10" s="75" customFormat="1">
      <c r="A16" s="1" t="s">
        <v>876</v>
      </c>
      <c r="B16" s="1" t="s">
        <v>306</v>
      </c>
      <c r="C16" s="104" t="s">
        <v>457</v>
      </c>
      <c r="D16" s="105">
        <v>2000</v>
      </c>
      <c r="E16" s="105">
        <f t="shared" si="1"/>
        <v>140</v>
      </c>
      <c r="F16" s="105">
        <f t="shared" si="0"/>
        <v>2140</v>
      </c>
      <c r="G16" s="107" t="s">
        <v>877</v>
      </c>
      <c r="H16" s="106" t="s">
        <v>837</v>
      </c>
      <c r="I16" s="6">
        <v>1</v>
      </c>
      <c r="J16" s="1">
        <v>44615</v>
      </c>
    </row>
    <row r="17" spans="1:10" s="75" customFormat="1">
      <c r="A17" s="1" t="s">
        <v>878</v>
      </c>
      <c r="B17" s="1" t="s">
        <v>879</v>
      </c>
      <c r="C17" s="104" t="s">
        <v>880</v>
      </c>
      <c r="D17" s="105">
        <v>2403</v>
      </c>
      <c r="E17" s="105">
        <f t="shared" si="1"/>
        <v>168.21</v>
      </c>
      <c r="F17" s="105">
        <f t="shared" si="0"/>
        <v>2571.21</v>
      </c>
      <c r="G17" s="107" t="s">
        <v>881</v>
      </c>
      <c r="H17" s="106" t="s">
        <v>850</v>
      </c>
      <c r="I17" s="6">
        <v>2</v>
      </c>
      <c r="J17" s="1">
        <v>44615</v>
      </c>
    </row>
    <row r="18" spans="1:10" s="75" customFormat="1">
      <c r="A18" s="1" t="s">
        <v>882</v>
      </c>
      <c r="B18" s="1" t="s">
        <v>83</v>
      </c>
      <c r="C18" s="104" t="s">
        <v>84</v>
      </c>
      <c r="D18" s="105">
        <v>6585</v>
      </c>
      <c r="E18" s="105">
        <f t="shared" si="1"/>
        <v>460.95000000000005</v>
      </c>
      <c r="F18" s="105">
        <f t="shared" si="0"/>
        <v>7045.95</v>
      </c>
      <c r="G18" s="107" t="s">
        <v>883</v>
      </c>
      <c r="H18" s="106" t="s">
        <v>850</v>
      </c>
      <c r="I18" s="6">
        <v>2</v>
      </c>
      <c r="J18" s="1">
        <v>44617</v>
      </c>
    </row>
    <row r="19" spans="1:10" s="75" customFormat="1">
      <c r="A19" s="1" t="s">
        <v>884</v>
      </c>
      <c r="B19" s="1" t="s">
        <v>885</v>
      </c>
      <c r="C19" s="104" t="s">
        <v>886</v>
      </c>
      <c r="D19" s="105">
        <v>5500</v>
      </c>
      <c r="E19" s="105">
        <f>+D19*0.03</f>
        <v>165</v>
      </c>
      <c r="F19" s="105">
        <f t="shared" si="0"/>
        <v>5665</v>
      </c>
      <c r="G19" s="107" t="s">
        <v>887</v>
      </c>
      <c r="H19" s="106" t="s">
        <v>850</v>
      </c>
      <c r="I19" s="6">
        <v>3</v>
      </c>
      <c r="J19" s="1">
        <v>44622</v>
      </c>
    </row>
    <row r="20" spans="1:10" s="75" customFormat="1">
      <c r="A20" s="1" t="s">
        <v>888</v>
      </c>
      <c r="B20" s="1" t="s">
        <v>208</v>
      </c>
      <c r="C20" s="104" t="s">
        <v>889</v>
      </c>
      <c r="D20" s="105">
        <v>7200</v>
      </c>
      <c r="E20" s="105">
        <f>+D20*0</f>
        <v>0</v>
      </c>
      <c r="F20" s="105">
        <f t="shared" si="0"/>
        <v>7200</v>
      </c>
      <c r="G20" s="107" t="s">
        <v>890</v>
      </c>
      <c r="H20" s="106" t="s">
        <v>837</v>
      </c>
      <c r="I20" s="6">
        <v>1</v>
      </c>
      <c r="J20" s="1">
        <v>44623</v>
      </c>
    </row>
    <row r="21" spans="1:10" s="75" customFormat="1">
      <c r="A21" s="1" t="s">
        <v>891</v>
      </c>
      <c r="B21" s="1" t="s">
        <v>45</v>
      </c>
      <c r="C21" s="104" t="s">
        <v>46</v>
      </c>
      <c r="D21" s="105">
        <v>5600</v>
      </c>
      <c r="E21" s="105">
        <f>+D21*0.07-D21*0.15</f>
        <v>-447.99999999999994</v>
      </c>
      <c r="F21" s="105">
        <f t="shared" si="0"/>
        <v>5152</v>
      </c>
      <c r="G21" s="107" t="s">
        <v>892</v>
      </c>
      <c r="H21" s="106" t="s">
        <v>837</v>
      </c>
      <c r="I21" s="6">
        <v>1</v>
      </c>
      <c r="J21" s="1">
        <v>44628</v>
      </c>
    </row>
    <row r="22" spans="1:10" s="75" customFormat="1">
      <c r="A22" s="1" t="s">
        <v>893</v>
      </c>
      <c r="B22" s="1" t="s">
        <v>894</v>
      </c>
      <c r="C22" s="104" t="s">
        <v>895</v>
      </c>
      <c r="D22" s="105">
        <v>11634.42</v>
      </c>
      <c r="E22" s="105">
        <f>+D22*0</f>
        <v>0</v>
      </c>
      <c r="F22" s="105">
        <f>+D22+E22</f>
        <v>11634.42</v>
      </c>
      <c r="G22" s="107" t="s">
        <v>896</v>
      </c>
      <c r="H22" s="106" t="s">
        <v>837</v>
      </c>
      <c r="I22" s="6">
        <v>12</v>
      </c>
      <c r="J22" s="1">
        <v>44629</v>
      </c>
    </row>
    <row r="23" spans="1:10" s="75" customFormat="1">
      <c r="A23" s="1" t="s">
        <v>897</v>
      </c>
      <c r="B23" s="1" t="s">
        <v>589</v>
      </c>
      <c r="C23" s="104" t="s">
        <v>898</v>
      </c>
      <c r="D23" s="105">
        <v>3682</v>
      </c>
      <c r="E23" s="105">
        <f>+D23*0.07</f>
        <v>257.74</v>
      </c>
      <c r="F23" s="105">
        <f>+D23+E23</f>
        <v>3939.74</v>
      </c>
      <c r="G23" s="107" t="s">
        <v>899</v>
      </c>
      <c r="H23" s="106" t="s">
        <v>837</v>
      </c>
      <c r="I23" s="6">
        <v>3</v>
      </c>
      <c r="J23" s="1">
        <v>44629</v>
      </c>
    </row>
    <row r="24" spans="1:10" s="75" customFormat="1">
      <c r="A24" s="1" t="s">
        <v>900</v>
      </c>
      <c r="B24" s="1" t="s">
        <v>901</v>
      </c>
      <c r="C24" s="104" t="s">
        <v>902</v>
      </c>
      <c r="D24" s="105">
        <v>3000</v>
      </c>
      <c r="E24" s="105">
        <f>+D24*0.07</f>
        <v>210.00000000000003</v>
      </c>
      <c r="F24" s="105">
        <f>+D24+E24</f>
        <v>3210</v>
      </c>
      <c r="G24" s="107" t="s">
        <v>903</v>
      </c>
      <c r="H24" s="106" t="s">
        <v>837</v>
      </c>
      <c r="I24" s="6">
        <v>3</v>
      </c>
      <c r="J24" s="1">
        <v>44629</v>
      </c>
    </row>
    <row r="25" spans="1:10" s="75" customFormat="1">
      <c r="A25" s="1" t="s">
        <v>904</v>
      </c>
      <c r="B25" s="1" t="s">
        <v>286</v>
      </c>
      <c r="C25" s="104" t="s">
        <v>905</v>
      </c>
      <c r="D25" s="105">
        <v>2417</v>
      </c>
      <c r="E25" s="105">
        <f t="shared" ref="E25:E28" si="2">+D25*0.07</f>
        <v>169.19000000000003</v>
      </c>
      <c r="F25" s="105">
        <f t="shared" ref="F25:F39" si="3">+D25+E25</f>
        <v>2586.19</v>
      </c>
      <c r="G25" s="107" t="s">
        <v>906</v>
      </c>
      <c r="H25" s="106" t="s">
        <v>850</v>
      </c>
      <c r="I25" s="6">
        <v>1</v>
      </c>
      <c r="J25" s="1">
        <v>44631</v>
      </c>
    </row>
    <row r="26" spans="1:10" s="75" customFormat="1">
      <c r="A26" s="1" t="s">
        <v>907</v>
      </c>
      <c r="B26" s="1" t="s">
        <v>271</v>
      </c>
      <c r="C26" s="104" t="s">
        <v>617</v>
      </c>
      <c r="D26" s="105">
        <v>4950</v>
      </c>
      <c r="E26" s="105">
        <f t="shared" si="2"/>
        <v>346.50000000000006</v>
      </c>
      <c r="F26" s="105">
        <f t="shared" si="3"/>
        <v>5296.5</v>
      </c>
      <c r="G26" s="107" t="s">
        <v>908</v>
      </c>
      <c r="H26" s="106" t="s">
        <v>837</v>
      </c>
      <c r="I26" s="6">
        <v>1</v>
      </c>
      <c r="J26" s="1">
        <v>44630</v>
      </c>
    </row>
    <row r="27" spans="1:10" s="75" customFormat="1">
      <c r="A27" s="1" t="s">
        <v>909</v>
      </c>
      <c r="B27" s="1" t="s">
        <v>69</v>
      </c>
      <c r="C27" s="104" t="s">
        <v>70</v>
      </c>
      <c r="D27" s="105">
        <v>9500</v>
      </c>
      <c r="E27" s="105">
        <f t="shared" si="2"/>
        <v>665.00000000000011</v>
      </c>
      <c r="F27" s="105">
        <f t="shared" si="3"/>
        <v>10165</v>
      </c>
      <c r="G27" s="107" t="s">
        <v>910</v>
      </c>
      <c r="H27" s="106" t="s">
        <v>837</v>
      </c>
      <c r="I27" s="6">
        <v>1</v>
      </c>
      <c r="J27" s="1">
        <v>44631</v>
      </c>
    </row>
    <row r="28" spans="1:10" s="75" customFormat="1" ht="11.25" customHeight="1">
      <c r="A28" s="1" t="s">
        <v>911</v>
      </c>
      <c r="B28" s="104" t="s">
        <v>912</v>
      </c>
      <c r="C28" s="104" t="s">
        <v>913</v>
      </c>
      <c r="D28" s="105">
        <v>5200</v>
      </c>
      <c r="E28" s="105">
        <f t="shared" si="2"/>
        <v>364.00000000000006</v>
      </c>
      <c r="F28" s="105">
        <f t="shared" si="3"/>
        <v>5564</v>
      </c>
      <c r="G28" s="107" t="s">
        <v>914</v>
      </c>
      <c r="H28" s="106" t="s">
        <v>837</v>
      </c>
      <c r="I28" s="6">
        <v>2</v>
      </c>
      <c r="J28" s="1">
        <v>44635</v>
      </c>
    </row>
    <row r="29" spans="1:10" s="75" customFormat="1">
      <c r="A29" s="1" t="s">
        <v>915</v>
      </c>
      <c r="B29" s="104" t="s">
        <v>497</v>
      </c>
      <c r="C29" s="104" t="s">
        <v>498</v>
      </c>
      <c r="D29" s="105">
        <v>7306</v>
      </c>
      <c r="E29" s="105">
        <f>+D29*0.03</f>
        <v>219.17999999999998</v>
      </c>
      <c r="F29" s="105">
        <f t="shared" si="3"/>
        <v>7525.18</v>
      </c>
      <c r="G29" s="107" t="s">
        <v>916</v>
      </c>
      <c r="H29" s="106" t="s">
        <v>850</v>
      </c>
      <c r="I29" s="6">
        <v>1</v>
      </c>
      <c r="J29" s="1">
        <v>44634</v>
      </c>
    </row>
    <row r="30" spans="1:10" s="75" customFormat="1">
      <c r="A30" s="1" t="s">
        <v>917</v>
      </c>
      <c r="B30" s="104" t="s">
        <v>188</v>
      </c>
      <c r="C30" s="104" t="s">
        <v>189</v>
      </c>
      <c r="D30" s="105">
        <v>5499</v>
      </c>
      <c r="E30" s="105">
        <f>+D30*0.07</f>
        <v>384.93000000000006</v>
      </c>
      <c r="F30" s="105">
        <f t="shared" si="3"/>
        <v>5883.93</v>
      </c>
      <c r="G30" s="107" t="s">
        <v>918</v>
      </c>
      <c r="H30" s="106" t="s">
        <v>837</v>
      </c>
      <c r="I30" s="6">
        <v>3</v>
      </c>
      <c r="J30" s="1">
        <v>44635</v>
      </c>
    </row>
    <row r="31" spans="1:10" s="75" customFormat="1">
      <c r="A31" s="1" t="s">
        <v>919</v>
      </c>
      <c r="B31" s="104" t="s">
        <v>920</v>
      </c>
      <c r="C31" s="104" t="s">
        <v>921</v>
      </c>
      <c r="D31" s="105">
        <v>4500</v>
      </c>
      <c r="E31" s="105">
        <f>+D31*0.07</f>
        <v>315.00000000000006</v>
      </c>
      <c r="F31" s="105">
        <f t="shared" si="3"/>
        <v>4815</v>
      </c>
      <c r="G31" s="107" t="s">
        <v>922</v>
      </c>
      <c r="H31" s="106" t="s">
        <v>837</v>
      </c>
      <c r="I31" s="6">
        <v>3</v>
      </c>
      <c r="J31" s="1">
        <v>44643</v>
      </c>
    </row>
    <row r="32" spans="1:10" s="75" customFormat="1" ht="22.5">
      <c r="A32" s="1" t="s">
        <v>923</v>
      </c>
      <c r="B32" s="104" t="s">
        <v>843</v>
      </c>
      <c r="C32" s="104" t="s">
        <v>844</v>
      </c>
      <c r="D32" s="105">
        <v>7488</v>
      </c>
      <c r="E32" s="105">
        <f>+D32*0.07</f>
        <v>524.16000000000008</v>
      </c>
      <c r="F32" s="105">
        <f t="shared" si="3"/>
        <v>8012.16</v>
      </c>
      <c r="G32" s="107" t="s">
        <v>924</v>
      </c>
      <c r="H32" s="106" t="s">
        <v>837</v>
      </c>
      <c r="I32" s="6">
        <v>9</v>
      </c>
      <c r="J32" s="1">
        <v>44643</v>
      </c>
    </row>
    <row r="33" spans="1:10" s="75" customFormat="1" ht="11.25" customHeight="1">
      <c r="A33" s="1" t="s">
        <v>925</v>
      </c>
      <c r="B33" s="104" t="s">
        <v>45</v>
      </c>
      <c r="C33" s="104" t="s">
        <v>46</v>
      </c>
      <c r="D33" s="105">
        <v>10300</v>
      </c>
      <c r="E33" s="105">
        <f>+D33*0.07</f>
        <v>721.00000000000011</v>
      </c>
      <c r="F33" s="105">
        <f t="shared" si="3"/>
        <v>11021</v>
      </c>
      <c r="G33" s="107" t="s">
        <v>926</v>
      </c>
      <c r="H33" s="106" t="s">
        <v>837</v>
      </c>
      <c r="I33" s="6">
        <v>2</v>
      </c>
      <c r="J33" s="1">
        <v>44643</v>
      </c>
    </row>
    <row r="34" spans="1:10" s="75" customFormat="1" ht="22.5">
      <c r="A34" s="1" t="s">
        <v>927</v>
      </c>
      <c r="B34" s="104" t="s">
        <v>928</v>
      </c>
      <c r="C34" s="104" t="s">
        <v>929</v>
      </c>
      <c r="D34" s="105">
        <v>4167</v>
      </c>
      <c r="E34" s="105">
        <f>+D34*0</f>
        <v>0</v>
      </c>
      <c r="F34" s="105">
        <f t="shared" si="3"/>
        <v>4167</v>
      </c>
      <c r="G34" s="107" t="s">
        <v>930</v>
      </c>
      <c r="H34" s="106" t="s">
        <v>837</v>
      </c>
      <c r="I34" s="6">
        <v>1</v>
      </c>
      <c r="J34" s="1">
        <v>44641</v>
      </c>
    </row>
    <row r="35" spans="1:10" s="75" customFormat="1" ht="22.5">
      <c r="A35" s="1" t="s">
        <v>931</v>
      </c>
      <c r="B35" s="104" t="s">
        <v>807</v>
      </c>
      <c r="C35" s="104" t="s">
        <v>808</v>
      </c>
      <c r="D35" s="105">
        <v>14950</v>
      </c>
      <c r="E35" s="105">
        <f>+D35*0.07</f>
        <v>1046.5</v>
      </c>
      <c r="F35" s="105">
        <f t="shared" si="3"/>
        <v>15996.5</v>
      </c>
      <c r="G35" s="107" t="s">
        <v>932</v>
      </c>
      <c r="H35" s="106" t="s">
        <v>837</v>
      </c>
      <c r="I35" s="6">
        <v>2</v>
      </c>
      <c r="J35" s="1">
        <v>44643</v>
      </c>
    </row>
    <row r="36" spans="1:10" s="75" customFormat="1">
      <c r="A36" s="1" t="s">
        <v>933</v>
      </c>
      <c r="B36" s="104" t="s">
        <v>362</v>
      </c>
      <c r="C36" s="104" t="s">
        <v>756</v>
      </c>
      <c r="D36" s="105">
        <v>3000</v>
      </c>
      <c r="E36" s="105">
        <f>+D36*0.07</f>
        <v>210.00000000000003</v>
      </c>
      <c r="F36" s="105">
        <f t="shared" si="3"/>
        <v>3210</v>
      </c>
      <c r="G36" s="107" t="s">
        <v>934</v>
      </c>
      <c r="H36" s="106" t="s">
        <v>837</v>
      </c>
      <c r="I36" s="6">
        <v>1</v>
      </c>
      <c r="J36" s="1">
        <v>44648</v>
      </c>
    </row>
    <row r="37" spans="1:10" s="75" customFormat="1">
      <c r="A37" s="1" t="s">
        <v>935</v>
      </c>
      <c r="B37" s="104" t="s">
        <v>936</v>
      </c>
      <c r="C37" s="104" t="s">
        <v>937</v>
      </c>
      <c r="D37" s="105">
        <v>14600</v>
      </c>
      <c r="E37" s="105">
        <f>+D37*0.07</f>
        <v>1022.0000000000001</v>
      </c>
      <c r="F37" s="105">
        <f t="shared" si="3"/>
        <v>15622</v>
      </c>
      <c r="G37" s="107" t="s">
        <v>938</v>
      </c>
      <c r="H37" s="106" t="s">
        <v>837</v>
      </c>
      <c r="I37" s="6">
        <v>3</v>
      </c>
      <c r="J37" s="1">
        <v>44649</v>
      </c>
    </row>
    <row r="38" spans="1:10" s="75" customFormat="1">
      <c r="A38" s="1" t="s">
        <v>939</v>
      </c>
      <c r="B38" s="104" t="s">
        <v>940</v>
      </c>
      <c r="C38" s="104" t="s">
        <v>941</v>
      </c>
      <c r="D38" s="105">
        <v>14000</v>
      </c>
      <c r="E38" s="105">
        <f>-D38*0.15</f>
        <v>-2100</v>
      </c>
      <c r="F38" s="105">
        <f t="shared" si="3"/>
        <v>11900</v>
      </c>
      <c r="G38" s="107" t="s">
        <v>942</v>
      </c>
      <c r="H38" s="106" t="s">
        <v>837</v>
      </c>
      <c r="I38" s="6">
        <v>6</v>
      </c>
      <c r="J38" s="1">
        <v>44649</v>
      </c>
    </row>
    <row r="39" spans="1:10" s="75" customFormat="1">
      <c r="A39" s="1" t="s">
        <v>943</v>
      </c>
      <c r="B39" s="104" t="s">
        <v>302</v>
      </c>
      <c r="C39" s="104" t="s">
        <v>464</v>
      </c>
      <c r="D39" s="105">
        <v>10200</v>
      </c>
      <c r="E39" s="105">
        <f>+D39*0.07</f>
        <v>714.00000000000011</v>
      </c>
      <c r="F39" s="105">
        <f t="shared" si="3"/>
        <v>10914</v>
      </c>
      <c r="G39" s="107" t="s">
        <v>944</v>
      </c>
      <c r="H39" s="106" t="s">
        <v>837</v>
      </c>
      <c r="I39" s="6">
        <v>1</v>
      </c>
      <c r="J39" s="1">
        <v>44651</v>
      </c>
    </row>
    <row r="40" spans="1:10">
      <c r="D40" s="139"/>
      <c r="E40" s="139"/>
      <c r="F40" s="139"/>
    </row>
    <row r="42" spans="1:10">
      <c r="F42" s="76"/>
    </row>
    <row r="43" spans="1:10">
      <c r="F43" s="76"/>
    </row>
  </sheetData>
  <mergeCells count="1">
    <mergeCell ref="A1:J1"/>
  </mergeCells>
  <printOptions gridLines="1"/>
  <pageMargins left="0.70866141732283472" right="0.70866141732283472" top="0.74803149606299213" bottom="0.74803149606299213" header="0.31496062992125984" footer="0.31496062992125984"/>
  <pageSetup paperSize="9" scale="61" orientation="landscape" r:id="rId1"/>
  <ignoredErrors>
    <ignoredError sqref="E34 E29 E21:E22 E5 E38" formula="1"/>
  </ignoredErrors>
</worksheet>
</file>

<file path=xl/worksheets/sheet17.xml><?xml version="1.0" encoding="utf-8"?>
<worksheet xmlns="http://schemas.openxmlformats.org/spreadsheetml/2006/main" xmlns:r="http://schemas.openxmlformats.org/officeDocument/2006/relationships">
  <sheetPr>
    <tabColor theme="3" tint="0.79998168889431442"/>
  </sheetPr>
  <dimension ref="A1:I38"/>
  <sheetViews>
    <sheetView zoomScale="112" zoomScaleNormal="112" workbookViewId="0">
      <selection activeCell="C39" sqref="C39"/>
    </sheetView>
  </sheetViews>
  <sheetFormatPr baseColWidth="10" defaultColWidth="11.42578125" defaultRowHeight="11.25"/>
  <cols>
    <col min="1" max="2" width="11.42578125" style="74"/>
    <col min="3" max="3" width="40.42578125" style="74" bestFit="1" customWidth="1"/>
    <col min="4" max="6" width="11.42578125" style="74"/>
    <col min="7" max="7" width="92.140625" style="74" customWidth="1"/>
    <col min="8" max="9" width="11.42578125" style="74" customWidth="1"/>
    <col min="10" max="16384" width="11.42578125" style="74"/>
  </cols>
  <sheetData>
    <row r="1" spans="1:9" ht="12" customHeight="1" thickBot="1">
      <c r="A1" s="229" t="s">
        <v>749</v>
      </c>
      <c r="B1" s="230"/>
      <c r="C1" s="230"/>
      <c r="D1" s="230"/>
      <c r="E1" s="230"/>
      <c r="F1" s="230"/>
      <c r="G1" s="230"/>
      <c r="H1" s="230"/>
      <c r="I1" s="231"/>
    </row>
    <row r="2" spans="1:9" ht="23.25" thickBot="1">
      <c r="A2" s="87" t="s">
        <v>1</v>
      </c>
      <c r="B2" s="87" t="s">
        <v>2</v>
      </c>
      <c r="C2" s="87" t="s">
        <v>3</v>
      </c>
      <c r="D2" s="88" t="s">
        <v>4</v>
      </c>
      <c r="E2" s="88" t="s">
        <v>5</v>
      </c>
      <c r="F2" s="88" t="s">
        <v>6</v>
      </c>
      <c r="G2" s="87" t="s">
        <v>7</v>
      </c>
      <c r="H2" s="79" t="s">
        <v>8</v>
      </c>
      <c r="I2" s="89" t="s">
        <v>9</v>
      </c>
    </row>
    <row r="3" spans="1:9">
      <c r="A3" s="90" t="s">
        <v>750</v>
      </c>
      <c r="B3" s="90" t="s">
        <v>131</v>
      </c>
      <c r="C3" s="90" t="s">
        <v>132</v>
      </c>
      <c r="D3" s="91">
        <v>1000</v>
      </c>
      <c r="E3" s="91">
        <f>+D3*0.07</f>
        <v>70</v>
      </c>
      <c r="F3" s="91">
        <f t="shared" ref="F3:F32" si="0">+D3+E3</f>
        <v>1070</v>
      </c>
      <c r="G3" s="92" t="s">
        <v>751</v>
      </c>
      <c r="H3" s="6">
        <v>1</v>
      </c>
      <c r="I3" s="93">
        <v>44474</v>
      </c>
    </row>
    <row r="4" spans="1:9">
      <c r="A4" s="1" t="s">
        <v>752</v>
      </c>
      <c r="B4" s="1" t="s">
        <v>216</v>
      </c>
      <c r="C4" s="1" t="s">
        <v>753</v>
      </c>
      <c r="D4" s="4">
        <v>8366.4</v>
      </c>
      <c r="E4" s="4">
        <f>+D4*0.07</f>
        <v>585.64800000000002</v>
      </c>
      <c r="F4" s="4">
        <f t="shared" si="0"/>
        <v>8952.0479999999989</v>
      </c>
      <c r="G4" s="94" t="s">
        <v>754</v>
      </c>
      <c r="H4" s="6">
        <v>1</v>
      </c>
      <c r="I4" s="95">
        <v>44474</v>
      </c>
    </row>
    <row r="5" spans="1:9">
      <c r="A5" s="1" t="s">
        <v>755</v>
      </c>
      <c r="B5" s="1" t="s">
        <v>362</v>
      </c>
      <c r="C5" s="1" t="s">
        <v>756</v>
      </c>
      <c r="D5" s="4">
        <v>7040</v>
      </c>
      <c r="E5" s="4">
        <f>+D5*0</f>
        <v>0</v>
      </c>
      <c r="F5" s="4">
        <f t="shared" si="0"/>
        <v>7040</v>
      </c>
      <c r="G5" s="94" t="s">
        <v>757</v>
      </c>
      <c r="H5" s="6">
        <v>2</v>
      </c>
      <c r="I5" s="95">
        <v>44476</v>
      </c>
    </row>
    <row r="6" spans="1:9">
      <c r="A6" s="1" t="s">
        <v>758</v>
      </c>
      <c r="B6" s="1" t="s">
        <v>759</v>
      </c>
      <c r="C6" s="1" t="s">
        <v>760</v>
      </c>
      <c r="D6" s="4">
        <v>9750</v>
      </c>
      <c r="E6" s="4">
        <f>+D6*0.07</f>
        <v>682.50000000000011</v>
      </c>
      <c r="F6" s="4">
        <f t="shared" si="0"/>
        <v>10432.5</v>
      </c>
      <c r="G6" s="94" t="s">
        <v>761</v>
      </c>
      <c r="H6" s="6">
        <v>3</v>
      </c>
      <c r="I6" s="95">
        <v>44480</v>
      </c>
    </row>
    <row r="7" spans="1:9">
      <c r="A7" s="1" t="s">
        <v>762</v>
      </c>
      <c r="B7" s="1" t="s">
        <v>216</v>
      </c>
      <c r="C7" s="1" t="s">
        <v>753</v>
      </c>
      <c r="D7" s="4">
        <v>1553.58</v>
      </c>
      <c r="E7" s="4">
        <f>+D7*0.07</f>
        <v>108.75060000000001</v>
      </c>
      <c r="F7" s="4">
        <f t="shared" si="0"/>
        <v>1662.3306</v>
      </c>
      <c r="G7" s="94" t="s">
        <v>763</v>
      </c>
      <c r="H7" s="6">
        <v>1</v>
      </c>
      <c r="I7" s="95">
        <v>44482</v>
      </c>
    </row>
    <row r="8" spans="1:9">
      <c r="A8" s="1" t="s">
        <v>764</v>
      </c>
      <c r="B8" s="1" t="s">
        <v>141</v>
      </c>
      <c r="C8" s="1" t="s">
        <v>142</v>
      </c>
      <c r="D8" s="4">
        <v>1500</v>
      </c>
      <c r="E8" s="4">
        <f>+D8*0.07</f>
        <v>105.00000000000001</v>
      </c>
      <c r="F8" s="4">
        <f t="shared" si="0"/>
        <v>1605</v>
      </c>
      <c r="G8" s="94" t="s">
        <v>765</v>
      </c>
      <c r="H8" s="6">
        <v>1</v>
      </c>
      <c r="I8" s="95">
        <v>44484</v>
      </c>
    </row>
    <row r="9" spans="1:9">
      <c r="A9" s="1" t="s">
        <v>766</v>
      </c>
      <c r="B9" s="1" t="s">
        <v>152</v>
      </c>
      <c r="C9" s="1" t="s">
        <v>400</v>
      </c>
      <c r="D9" s="4">
        <v>8801.2099999999991</v>
      </c>
      <c r="E9" s="4">
        <f>+D9*0.07</f>
        <v>616.0847</v>
      </c>
      <c r="F9" s="4">
        <f t="shared" si="0"/>
        <v>9417.2946999999986</v>
      </c>
      <c r="G9" s="94" t="s">
        <v>767</v>
      </c>
      <c r="H9" s="6">
        <v>1</v>
      </c>
      <c r="I9" s="95">
        <v>44491</v>
      </c>
    </row>
    <row r="10" spans="1:9">
      <c r="A10" s="1" t="s">
        <v>768</v>
      </c>
      <c r="B10" s="1" t="s">
        <v>769</v>
      </c>
      <c r="C10" s="1" t="s">
        <v>770</v>
      </c>
      <c r="D10" s="4">
        <v>1970.1</v>
      </c>
      <c r="E10" s="4">
        <f>+D10*0</f>
        <v>0</v>
      </c>
      <c r="F10" s="4">
        <f t="shared" si="0"/>
        <v>1970.1</v>
      </c>
      <c r="G10" s="94" t="s">
        <v>771</v>
      </c>
      <c r="H10" s="6">
        <v>1</v>
      </c>
      <c r="I10" s="95">
        <v>44491</v>
      </c>
    </row>
    <row r="11" spans="1:9">
      <c r="A11" s="1" t="s">
        <v>772</v>
      </c>
      <c r="B11" s="1" t="s">
        <v>773</v>
      </c>
      <c r="C11" s="1" t="s">
        <v>774</v>
      </c>
      <c r="D11" s="4">
        <v>3825</v>
      </c>
      <c r="E11" s="4">
        <f t="shared" ref="E11:E24" si="1">+D11*0.07</f>
        <v>267.75</v>
      </c>
      <c r="F11" s="4">
        <f t="shared" si="0"/>
        <v>4092.75</v>
      </c>
      <c r="G11" s="94" t="s">
        <v>775</v>
      </c>
      <c r="H11" s="6">
        <v>1</v>
      </c>
      <c r="I11" s="95">
        <v>44494</v>
      </c>
    </row>
    <row r="12" spans="1:9">
      <c r="A12" s="1" t="s">
        <v>776</v>
      </c>
      <c r="B12" s="1" t="s">
        <v>390</v>
      </c>
      <c r="C12" s="1" t="s">
        <v>777</v>
      </c>
      <c r="D12" s="4">
        <v>6249.75</v>
      </c>
      <c r="E12" s="4">
        <f t="shared" si="1"/>
        <v>437.48250000000002</v>
      </c>
      <c r="F12" s="4">
        <f t="shared" si="0"/>
        <v>6687.2325000000001</v>
      </c>
      <c r="G12" s="94" t="s">
        <v>778</v>
      </c>
      <c r="H12" s="6">
        <v>3</v>
      </c>
      <c r="I12" s="95">
        <v>44496</v>
      </c>
    </row>
    <row r="13" spans="1:9">
      <c r="A13" s="1" t="s">
        <v>779</v>
      </c>
      <c r="B13" s="1" t="s">
        <v>396</v>
      </c>
      <c r="C13" s="1" t="s">
        <v>397</v>
      </c>
      <c r="D13" s="4">
        <v>3274.95</v>
      </c>
      <c r="E13" s="4">
        <f t="shared" si="1"/>
        <v>229.2465</v>
      </c>
      <c r="F13" s="4">
        <f t="shared" si="0"/>
        <v>3504.1965</v>
      </c>
      <c r="G13" s="94" t="s">
        <v>780</v>
      </c>
      <c r="H13" s="6">
        <v>1</v>
      </c>
      <c r="I13" s="95">
        <v>44502</v>
      </c>
    </row>
    <row r="14" spans="1:9">
      <c r="A14" s="1" t="s">
        <v>781</v>
      </c>
      <c r="B14" s="1" t="s">
        <v>782</v>
      </c>
      <c r="C14" s="1" t="s">
        <v>783</v>
      </c>
      <c r="D14" s="4">
        <v>4787.6899999999996</v>
      </c>
      <c r="E14" s="4">
        <f t="shared" si="1"/>
        <v>335.13830000000002</v>
      </c>
      <c r="F14" s="4">
        <f t="shared" si="0"/>
        <v>5122.8282999999992</v>
      </c>
      <c r="G14" s="94" t="s">
        <v>784</v>
      </c>
      <c r="H14" s="6">
        <v>1</v>
      </c>
      <c r="I14" s="95">
        <v>44497</v>
      </c>
    </row>
    <row r="15" spans="1:9">
      <c r="A15" s="1" t="s">
        <v>785</v>
      </c>
      <c r="B15" s="1" t="s">
        <v>396</v>
      </c>
      <c r="C15" s="1" t="s">
        <v>699</v>
      </c>
      <c r="D15" s="4">
        <v>2487.2199999999998</v>
      </c>
      <c r="E15" s="4">
        <f t="shared" si="1"/>
        <v>174.1054</v>
      </c>
      <c r="F15" s="4">
        <f t="shared" si="0"/>
        <v>2661.3253999999997</v>
      </c>
      <c r="G15" s="94" t="s">
        <v>786</v>
      </c>
      <c r="H15" s="6">
        <v>1</v>
      </c>
      <c r="I15" s="95">
        <v>44502</v>
      </c>
    </row>
    <row r="16" spans="1:9">
      <c r="A16" s="1" t="s">
        <v>787</v>
      </c>
      <c r="B16" s="1" t="s">
        <v>131</v>
      </c>
      <c r="C16" s="90" t="s">
        <v>132</v>
      </c>
      <c r="D16" s="4">
        <v>4500</v>
      </c>
      <c r="E16" s="4">
        <f t="shared" si="1"/>
        <v>315.00000000000006</v>
      </c>
      <c r="F16" s="4">
        <f t="shared" si="0"/>
        <v>4815</v>
      </c>
      <c r="G16" s="94" t="s">
        <v>788</v>
      </c>
      <c r="H16" s="6">
        <v>3</v>
      </c>
      <c r="I16" s="95">
        <v>44503</v>
      </c>
    </row>
    <row r="17" spans="1:9">
      <c r="A17" s="1" t="s">
        <v>789</v>
      </c>
      <c r="B17" s="1" t="s">
        <v>411</v>
      </c>
      <c r="C17" s="1" t="s">
        <v>412</v>
      </c>
      <c r="D17" s="4">
        <v>7978</v>
      </c>
      <c r="E17" s="4">
        <f t="shared" si="1"/>
        <v>558.46</v>
      </c>
      <c r="F17" s="4">
        <f t="shared" si="0"/>
        <v>8536.4599999999991</v>
      </c>
      <c r="G17" s="94" t="s">
        <v>790</v>
      </c>
      <c r="H17" s="6">
        <v>1</v>
      </c>
      <c r="I17" s="95">
        <v>44515</v>
      </c>
    </row>
    <row r="18" spans="1:9">
      <c r="A18" s="1" t="s">
        <v>791</v>
      </c>
      <c r="B18" s="1" t="s">
        <v>792</v>
      </c>
      <c r="C18" s="1" t="s">
        <v>793</v>
      </c>
      <c r="D18" s="4">
        <v>2750</v>
      </c>
      <c r="E18" s="4">
        <f t="shared" si="1"/>
        <v>192.50000000000003</v>
      </c>
      <c r="F18" s="4">
        <f t="shared" si="0"/>
        <v>2942.5</v>
      </c>
      <c r="G18" s="94" t="s">
        <v>794</v>
      </c>
      <c r="H18" s="6">
        <v>1</v>
      </c>
      <c r="I18" s="95">
        <v>44515</v>
      </c>
    </row>
    <row r="19" spans="1:9">
      <c r="A19" s="1" t="s">
        <v>795</v>
      </c>
      <c r="B19" s="1" t="s">
        <v>329</v>
      </c>
      <c r="C19" s="1" t="s">
        <v>796</v>
      </c>
      <c r="D19" s="4">
        <v>1077.97</v>
      </c>
      <c r="E19" s="4">
        <f t="shared" si="1"/>
        <v>75.457900000000009</v>
      </c>
      <c r="F19" s="4">
        <f t="shared" si="0"/>
        <v>1153.4279000000001</v>
      </c>
      <c r="G19" s="94" t="s">
        <v>797</v>
      </c>
      <c r="H19" s="6">
        <v>2</v>
      </c>
      <c r="I19" s="95">
        <v>44525</v>
      </c>
    </row>
    <row r="20" spans="1:9">
      <c r="A20" s="1" t="s">
        <v>798</v>
      </c>
      <c r="B20" s="1" t="s">
        <v>156</v>
      </c>
      <c r="C20" s="1" t="s">
        <v>799</v>
      </c>
      <c r="D20" s="4">
        <v>3280</v>
      </c>
      <c r="E20" s="4">
        <f t="shared" si="1"/>
        <v>229.60000000000002</v>
      </c>
      <c r="F20" s="4">
        <f t="shared" si="0"/>
        <v>3509.6</v>
      </c>
      <c r="G20" s="94" t="s">
        <v>800</v>
      </c>
      <c r="H20" s="6">
        <v>1</v>
      </c>
      <c r="I20" s="95">
        <v>44525</v>
      </c>
    </row>
    <row r="21" spans="1:9">
      <c r="A21" s="1" t="s">
        <v>801</v>
      </c>
      <c r="B21" s="1" t="s">
        <v>65</v>
      </c>
      <c r="C21" s="1" t="s">
        <v>66</v>
      </c>
      <c r="D21" s="4">
        <v>5066.28</v>
      </c>
      <c r="E21" s="4">
        <f t="shared" si="1"/>
        <v>354.63960000000003</v>
      </c>
      <c r="F21" s="4">
        <f t="shared" si="0"/>
        <v>5420.9196000000002</v>
      </c>
      <c r="G21" s="94" t="s">
        <v>802</v>
      </c>
      <c r="H21" s="6">
        <v>1</v>
      </c>
      <c r="I21" s="96" t="s">
        <v>803</v>
      </c>
    </row>
    <row r="22" spans="1:9">
      <c r="A22" s="1" t="s">
        <v>804</v>
      </c>
      <c r="B22" s="1" t="s">
        <v>156</v>
      </c>
      <c r="C22" s="1" t="s">
        <v>799</v>
      </c>
      <c r="D22" s="4">
        <v>14380.12</v>
      </c>
      <c r="E22" s="4">
        <f t="shared" si="1"/>
        <v>1006.6084000000002</v>
      </c>
      <c r="F22" s="4">
        <f t="shared" si="0"/>
        <v>15386.728400000002</v>
      </c>
      <c r="G22" s="94" t="s">
        <v>805</v>
      </c>
      <c r="H22" s="6">
        <v>1</v>
      </c>
      <c r="I22" s="95">
        <v>44526</v>
      </c>
    </row>
    <row r="23" spans="1:9">
      <c r="A23" s="1" t="s">
        <v>806</v>
      </c>
      <c r="B23" s="1" t="s">
        <v>807</v>
      </c>
      <c r="C23" s="1" t="s">
        <v>808</v>
      </c>
      <c r="D23" s="4">
        <v>7500</v>
      </c>
      <c r="E23" s="4">
        <f t="shared" si="1"/>
        <v>525</v>
      </c>
      <c r="F23" s="4">
        <f t="shared" si="0"/>
        <v>8025</v>
      </c>
      <c r="G23" s="94" t="s">
        <v>809</v>
      </c>
      <c r="H23" s="6">
        <v>1</v>
      </c>
      <c r="I23" s="1">
        <v>44532</v>
      </c>
    </row>
    <row r="24" spans="1:9">
      <c r="A24" s="1" t="s">
        <v>810</v>
      </c>
      <c r="B24" s="1" t="s">
        <v>282</v>
      </c>
      <c r="C24" s="1" t="s">
        <v>811</v>
      </c>
      <c r="D24" s="4">
        <v>2200</v>
      </c>
      <c r="E24" s="4">
        <f t="shared" si="1"/>
        <v>154.00000000000003</v>
      </c>
      <c r="F24" s="4">
        <f t="shared" si="0"/>
        <v>2354</v>
      </c>
      <c r="G24" s="94" t="s">
        <v>812</v>
      </c>
      <c r="H24" s="6">
        <v>1</v>
      </c>
      <c r="I24" s="1">
        <v>44544</v>
      </c>
    </row>
    <row r="25" spans="1:9">
      <c r="A25" s="1" t="s">
        <v>813</v>
      </c>
      <c r="B25" s="1" t="s">
        <v>201</v>
      </c>
      <c r="C25" s="1" t="s">
        <v>421</v>
      </c>
      <c r="D25" s="4">
        <v>4400</v>
      </c>
      <c r="E25" s="4">
        <f>+D25*0</f>
        <v>0</v>
      </c>
      <c r="F25" s="4">
        <f t="shared" si="0"/>
        <v>4400</v>
      </c>
      <c r="G25" s="94" t="s">
        <v>814</v>
      </c>
      <c r="H25" s="6">
        <v>2</v>
      </c>
      <c r="I25" s="1">
        <v>44544</v>
      </c>
    </row>
    <row r="26" spans="1:9">
      <c r="A26" s="1" t="s">
        <v>815</v>
      </c>
      <c r="B26" s="1" t="s">
        <v>684</v>
      </c>
      <c r="C26" s="1" t="s">
        <v>816</v>
      </c>
      <c r="D26" s="4">
        <v>4500</v>
      </c>
      <c r="E26" s="4">
        <f t="shared" ref="E26:E31" si="2">+D26*0.07</f>
        <v>315.00000000000006</v>
      </c>
      <c r="F26" s="4">
        <f t="shared" si="0"/>
        <v>4815</v>
      </c>
      <c r="G26" s="94" t="s">
        <v>817</v>
      </c>
      <c r="H26" s="6">
        <v>2</v>
      </c>
      <c r="I26" s="1">
        <v>44544</v>
      </c>
    </row>
    <row r="27" spans="1:9">
      <c r="A27" s="97" t="s">
        <v>818</v>
      </c>
      <c r="B27" s="1" t="s">
        <v>306</v>
      </c>
      <c r="C27" s="1" t="s">
        <v>457</v>
      </c>
      <c r="D27" s="4">
        <v>4286</v>
      </c>
      <c r="E27" s="4">
        <f t="shared" si="2"/>
        <v>300.02000000000004</v>
      </c>
      <c r="F27" s="4">
        <f t="shared" si="0"/>
        <v>4586.0200000000004</v>
      </c>
      <c r="G27" s="94" t="s">
        <v>819</v>
      </c>
      <c r="H27" s="97">
        <v>1</v>
      </c>
      <c r="I27" s="98">
        <v>44552</v>
      </c>
    </row>
    <row r="28" spans="1:9">
      <c r="A28" s="1" t="s">
        <v>820</v>
      </c>
      <c r="B28" s="1" t="s">
        <v>302</v>
      </c>
      <c r="C28" s="1" t="s">
        <v>464</v>
      </c>
      <c r="D28" s="4">
        <v>2400</v>
      </c>
      <c r="E28" s="4">
        <f t="shared" si="2"/>
        <v>168.00000000000003</v>
      </c>
      <c r="F28" s="4">
        <f t="shared" si="0"/>
        <v>2568</v>
      </c>
      <c r="G28" s="94" t="s">
        <v>821</v>
      </c>
      <c r="H28" s="6">
        <v>1</v>
      </c>
      <c r="I28" s="98">
        <v>44552</v>
      </c>
    </row>
    <row r="29" spans="1:9">
      <c r="A29" s="1" t="s">
        <v>822</v>
      </c>
      <c r="B29" s="1" t="s">
        <v>714</v>
      </c>
      <c r="C29" s="1" t="s">
        <v>823</v>
      </c>
      <c r="D29" s="4">
        <v>1200</v>
      </c>
      <c r="E29" s="4">
        <f t="shared" si="2"/>
        <v>84.000000000000014</v>
      </c>
      <c r="F29" s="4">
        <f t="shared" si="0"/>
        <v>1284</v>
      </c>
      <c r="G29" s="94" t="s">
        <v>824</v>
      </c>
      <c r="H29" s="6">
        <v>1</v>
      </c>
      <c r="I29" s="98">
        <v>44552</v>
      </c>
    </row>
    <row r="30" spans="1:9">
      <c r="A30" s="1" t="s">
        <v>825</v>
      </c>
      <c r="B30" s="1" t="s">
        <v>141</v>
      </c>
      <c r="C30" s="1" t="s">
        <v>142</v>
      </c>
      <c r="D30" s="4">
        <v>14000</v>
      </c>
      <c r="E30" s="4">
        <f t="shared" si="2"/>
        <v>980.00000000000011</v>
      </c>
      <c r="F30" s="4">
        <f t="shared" si="0"/>
        <v>14980</v>
      </c>
      <c r="G30" s="94" t="s">
        <v>826</v>
      </c>
      <c r="H30" s="6">
        <v>7</v>
      </c>
      <c r="I30" s="98">
        <v>44552</v>
      </c>
    </row>
    <row r="31" spans="1:9">
      <c r="A31" s="1" t="s">
        <v>827</v>
      </c>
      <c r="B31" s="1" t="s">
        <v>208</v>
      </c>
      <c r="C31" s="1" t="s">
        <v>828</v>
      </c>
      <c r="D31" s="4">
        <v>11888.54</v>
      </c>
      <c r="E31" s="4">
        <f t="shared" si="2"/>
        <v>832.19780000000014</v>
      </c>
      <c r="F31" s="4">
        <f t="shared" si="0"/>
        <v>12720.737800000001</v>
      </c>
      <c r="G31" s="94" t="s">
        <v>829</v>
      </c>
      <c r="H31" s="6">
        <v>12</v>
      </c>
      <c r="I31" s="98">
        <v>44554</v>
      </c>
    </row>
    <row r="32" spans="1:9" s="18" customFormat="1" ht="12.75" customHeight="1">
      <c r="A32" s="85" t="s">
        <v>830</v>
      </c>
      <c r="B32" s="85" t="s">
        <v>831</v>
      </c>
      <c r="C32" s="85" t="s">
        <v>832</v>
      </c>
      <c r="D32" s="99">
        <v>13500</v>
      </c>
      <c r="E32" s="99">
        <f>+D32*0</f>
        <v>0</v>
      </c>
      <c r="F32" s="99">
        <f t="shared" si="0"/>
        <v>13500</v>
      </c>
      <c r="G32" s="100" t="s">
        <v>833</v>
      </c>
      <c r="H32" s="101">
        <v>1</v>
      </c>
      <c r="I32" s="102">
        <v>44560</v>
      </c>
    </row>
    <row r="38" spans="4:4">
      <c r="D38" s="76"/>
    </row>
  </sheetData>
  <mergeCells count="1">
    <mergeCell ref="A1:I1"/>
  </mergeCells>
  <pageMargins left="0.7" right="0.7" top="0.75" bottom="0.75" header="0.3" footer="0.3"/>
  <pageSetup paperSize="9" orientation="portrait" r:id="rId1"/>
  <ignoredErrors>
    <ignoredError sqref="E5 E10 E25" formula="1"/>
  </ignoredErrors>
</worksheet>
</file>

<file path=xl/worksheets/sheet18.xml><?xml version="1.0" encoding="utf-8"?>
<worksheet xmlns="http://schemas.openxmlformats.org/spreadsheetml/2006/main" xmlns:r="http://schemas.openxmlformats.org/officeDocument/2006/relationships">
  <sheetPr>
    <tabColor theme="3" tint="0.79998168889431442"/>
  </sheetPr>
  <dimension ref="A1:I31"/>
  <sheetViews>
    <sheetView zoomScaleNormal="100" workbookViewId="0">
      <selection activeCell="M26" sqref="M26"/>
    </sheetView>
  </sheetViews>
  <sheetFormatPr baseColWidth="10" defaultRowHeight="15"/>
  <cols>
    <col min="3" max="3" width="35.7109375" bestFit="1" customWidth="1"/>
    <col min="7" max="7" width="77" customWidth="1"/>
    <col min="8" max="9" width="11.42578125" customWidth="1"/>
  </cols>
  <sheetData>
    <row r="1" spans="1:9" ht="15.75" customHeight="1" thickBot="1">
      <c r="A1" s="229" t="s">
        <v>653</v>
      </c>
      <c r="B1" s="230"/>
      <c r="C1" s="230"/>
      <c r="D1" s="230"/>
      <c r="E1" s="230"/>
      <c r="F1" s="230"/>
      <c r="G1" s="230"/>
      <c r="H1" s="230"/>
      <c r="I1" s="231"/>
    </row>
    <row r="2" spans="1:9" ht="20.25">
      <c r="A2" s="77" t="s">
        <v>1</v>
      </c>
      <c r="B2" s="77" t="s">
        <v>2</v>
      </c>
      <c r="C2" s="77" t="s">
        <v>3</v>
      </c>
      <c r="D2" s="78" t="s">
        <v>477</v>
      </c>
      <c r="E2" s="78" t="s">
        <v>5</v>
      </c>
      <c r="F2" s="78" t="s">
        <v>478</v>
      </c>
      <c r="G2" s="77" t="s">
        <v>7</v>
      </c>
      <c r="H2" s="79" t="s">
        <v>479</v>
      </c>
      <c r="I2" s="80" t="s">
        <v>9</v>
      </c>
    </row>
    <row r="3" spans="1:9">
      <c r="A3" s="1" t="s">
        <v>654</v>
      </c>
      <c r="B3" s="1" t="s">
        <v>655</v>
      </c>
      <c r="C3" s="1" t="s">
        <v>656</v>
      </c>
      <c r="D3" s="4">
        <v>4500</v>
      </c>
      <c r="E3" s="4">
        <f>+D3*0.07</f>
        <v>315.00000000000006</v>
      </c>
      <c r="F3" s="4">
        <f t="shared" ref="F3:F11" si="0">+D3+E3</f>
        <v>4815</v>
      </c>
      <c r="G3" s="5" t="s">
        <v>657</v>
      </c>
      <c r="H3" s="6">
        <v>4</v>
      </c>
      <c r="I3" s="1">
        <v>44378</v>
      </c>
    </row>
    <row r="4" spans="1:9">
      <c r="A4" s="1" t="s">
        <v>658</v>
      </c>
      <c r="B4" s="1" t="s">
        <v>592</v>
      </c>
      <c r="C4" s="1" t="s">
        <v>593</v>
      </c>
      <c r="D4" s="4">
        <v>3200</v>
      </c>
      <c r="E4" s="4">
        <f>+D4*0.07</f>
        <v>224.00000000000003</v>
      </c>
      <c r="F4" s="4">
        <f t="shared" si="0"/>
        <v>3424</v>
      </c>
      <c r="G4" s="5" t="s">
        <v>659</v>
      </c>
      <c r="H4" s="6">
        <v>3</v>
      </c>
      <c r="I4" s="1">
        <v>44382</v>
      </c>
    </row>
    <row r="5" spans="1:9">
      <c r="A5" s="1" t="s">
        <v>660</v>
      </c>
      <c r="B5" s="1" t="s">
        <v>306</v>
      </c>
      <c r="C5" s="1" t="s">
        <v>457</v>
      </c>
      <c r="D5" s="4">
        <v>4000</v>
      </c>
      <c r="E5" s="4">
        <f>+D5*0.07</f>
        <v>280</v>
      </c>
      <c r="F5" s="4">
        <f t="shared" si="0"/>
        <v>4280</v>
      </c>
      <c r="G5" s="5" t="s">
        <v>661</v>
      </c>
      <c r="H5" s="6">
        <v>1</v>
      </c>
      <c r="I5" s="1">
        <v>44389</v>
      </c>
    </row>
    <row r="6" spans="1:9" ht="22.5">
      <c r="A6" s="1" t="s">
        <v>662</v>
      </c>
      <c r="B6" s="1" t="s">
        <v>663</v>
      </c>
      <c r="C6" s="1" t="s">
        <v>664</v>
      </c>
      <c r="D6" s="4">
        <v>3475</v>
      </c>
      <c r="E6" s="4">
        <f>+D6*0.07</f>
        <v>243.25000000000003</v>
      </c>
      <c r="F6" s="4">
        <f t="shared" si="0"/>
        <v>3718.25</v>
      </c>
      <c r="G6" s="5" t="s">
        <v>665</v>
      </c>
      <c r="H6" s="6">
        <v>1</v>
      </c>
      <c r="I6" s="85">
        <v>44393</v>
      </c>
    </row>
    <row r="7" spans="1:9">
      <c r="A7" s="1" t="s">
        <v>666</v>
      </c>
      <c r="B7" s="1" t="s">
        <v>667</v>
      </c>
      <c r="C7" s="1" t="s">
        <v>668</v>
      </c>
      <c r="D7" s="4">
        <v>3555</v>
      </c>
      <c r="E7" s="4">
        <f>+D7*0</f>
        <v>0</v>
      </c>
      <c r="F7" s="4">
        <f t="shared" si="0"/>
        <v>3555</v>
      </c>
      <c r="G7" s="5" t="s">
        <v>669</v>
      </c>
      <c r="H7" s="6">
        <v>5</v>
      </c>
      <c r="I7" s="85">
        <v>44393</v>
      </c>
    </row>
    <row r="8" spans="1:9">
      <c r="A8" s="1" t="s">
        <v>670</v>
      </c>
      <c r="B8" s="1" t="s">
        <v>671</v>
      </c>
      <c r="C8" s="1" t="s">
        <v>672</v>
      </c>
      <c r="D8" s="4">
        <v>7622</v>
      </c>
      <c r="E8" s="4">
        <f>+D8*0</f>
        <v>0</v>
      </c>
      <c r="F8" s="4">
        <f t="shared" si="0"/>
        <v>7622</v>
      </c>
      <c r="G8" s="5" t="s">
        <v>669</v>
      </c>
      <c r="H8" s="6">
        <v>7</v>
      </c>
      <c r="I8" s="85">
        <v>44396</v>
      </c>
    </row>
    <row r="9" spans="1:9">
      <c r="A9" s="1" t="s">
        <v>673</v>
      </c>
      <c r="B9" s="1" t="s">
        <v>245</v>
      </c>
      <c r="C9" s="1" t="s">
        <v>447</v>
      </c>
      <c r="D9" s="4">
        <v>1450</v>
      </c>
      <c r="E9" s="4">
        <f>+D9*0.03</f>
        <v>43.5</v>
      </c>
      <c r="F9" s="4">
        <f t="shared" si="0"/>
        <v>1493.5</v>
      </c>
      <c r="G9" s="5" t="s">
        <v>674</v>
      </c>
      <c r="H9" s="6">
        <v>3</v>
      </c>
      <c r="I9" s="85">
        <v>44399</v>
      </c>
    </row>
    <row r="10" spans="1:9" ht="22.5">
      <c r="A10" s="1" t="s">
        <v>675</v>
      </c>
      <c r="B10" s="1" t="s">
        <v>655</v>
      </c>
      <c r="C10" s="1" t="s">
        <v>656</v>
      </c>
      <c r="D10" s="4">
        <v>9900</v>
      </c>
      <c r="E10" s="4">
        <f>+D10*0.07</f>
        <v>693.00000000000011</v>
      </c>
      <c r="F10" s="4">
        <f t="shared" si="0"/>
        <v>10593</v>
      </c>
      <c r="G10" s="5" t="s">
        <v>676</v>
      </c>
      <c r="H10" s="6">
        <v>5</v>
      </c>
      <c r="I10" s="85">
        <v>44399</v>
      </c>
    </row>
    <row r="11" spans="1:9">
      <c r="A11" s="1" t="s">
        <v>677</v>
      </c>
      <c r="B11" s="1" t="s">
        <v>678</v>
      </c>
      <c r="C11" s="1" t="s">
        <v>679</v>
      </c>
      <c r="D11" s="4">
        <v>2625</v>
      </c>
      <c r="E11" s="4">
        <f>+D11*0.07</f>
        <v>183.75000000000003</v>
      </c>
      <c r="F11" s="4">
        <f t="shared" si="0"/>
        <v>2808.75</v>
      </c>
      <c r="G11" s="5" t="s">
        <v>680</v>
      </c>
      <c r="H11" s="6">
        <v>5</v>
      </c>
      <c r="I11" s="85">
        <v>44404</v>
      </c>
    </row>
    <row r="12" spans="1:9">
      <c r="A12" s="1" t="s">
        <v>681</v>
      </c>
      <c r="B12" s="1" t="s">
        <v>127</v>
      </c>
      <c r="C12" s="1" t="s">
        <v>128</v>
      </c>
      <c r="D12" s="4">
        <v>12500</v>
      </c>
      <c r="E12" s="4">
        <v>875</v>
      </c>
      <c r="F12" s="4">
        <v>13375</v>
      </c>
      <c r="G12" s="5" t="s">
        <v>682</v>
      </c>
      <c r="H12" s="6">
        <v>12</v>
      </c>
      <c r="I12" s="85">
        <v>44404</v>
      </c>
    </row>
    <row r="13" spans="1:9" ht="22.5">
      <c r="A13" s="1" t="s">
        <v>683</v>
      </c>
      <c r="B13" s="1" t="s">
        <v>684</v>
      </c>
      <c r="C13" s="1" t="s">
        <v>685</v>
      </c>
      <c r="D13" s="4">
        <v>1500</v>
      </c>
      <c r="E13" s="4">
        <f>+D13*0.07</f>
        <v>105.00000000000001</v>
      </c>
      <c r="F13" s="4">
        <f>+D13+E13</f>
        <v>1605</v>
      </c>
      <c r="G13" s="5" t="s">
        <v>686</v>
      </c>
      <c r="H13" s="6">
        <v>4</v>
      </c>
      <c r="I13" s="85">
        <v>44405</v>
      </c>
    </row>
    <row r="14" spans="1:9" ht="22.5">
      <c r="A14" s="1" t="s">
        <v>687</v>
      </c>
      <c r="B14" s="1" t="s">
        <v>688</v>
      </c>
      <c r="C14" s="1" t="s">
        <v>689</v>
      </c>
      <c r="D14" s="4">
        <v>13928</v>
      </c>
      <c r="E14" s="4">
        <v>0</v>
      </c>
      <c r="F14" s="4">
        <v>13928</v>
      </c>
      <c r="G14" s="5" t="s">
        <v>690</v>
      </c>
      <c r="H14" s="6">
        <v>12</v>
      </c>
      <c r="I14" s="85">
        <v>44407</v>
      </c>
    </row>
    <row r="15" spans="1:9">
      <c r="A15" s="1" t="s">
        <v>691</v>
      </c>
      <c r="B15" s="1" t="s">
        <v>692</v>
      </c>
      <c r="C15" s="1" t="s">
        <v>693</v>
      </c>
      <c r="D15" s="4">
        <v>2400</v>
      </c>
      <c r="E15" s="4">
        <f t="shared" ref="E15:E27" si="1">+D15*0.07</f>
        <v>168.00000000000003</v>
      </c>
      <c r="F15" s="4">
        <f t="shared" ref="F15:F26" si="2">+D15+E15</f>
        <v>2568</v>
      </c>
      <c r="G15" s="5" t="s">
        <v>694</v>
      </c>
      <c r="H15" s="6">
        <v>3</v>
      </c>
      <c r="I15" s="85">
        <v>44438</v>
      </c>
    </row>
    <row r="16" spans="1:9">
      <c r="A16" s="1" t="s">
        <v>695</v>
      </c>
      <c r="B16" s="1" t="s">
        <v>19</v>
      </c>
      <c r="C16" s="1" t="s">
        <v>696</v>
      </c>
      <c r="D16" s="4">
        <v>5582.8</v>
      </c>
      <c r="E16" s="4">
        <f t="shared" si="1"/>
        <v>390.79600000000005</v>
      </c>
      <c r="F16" s="4">
        <f t="shared" si="2"/>
        <v>5973.5960000000005</v>
      </c>
      <c r="G16" s="5" t="s">
        <v>697</v>
      </c>
      <c r="H16" s="6">
        <v>12</v>
      </c>
      <c r="I16" s="85">
        <v>44419</v>
      </c>
    </row>
    <row r="17" spans="1:9">
      <c r="A17" s="1" t="s">
        <v>698</v>
      </c>
      <c r="B17" s="1" t="s">
        <v>396</v>
      </c>
      <c r="C17" s="1" t="s">
        <v>699</v>
      </c>
      <c r="D17" s="4">
        <v>2395.92</v>
      </c>
      <c r="E17" s="4">
        <f t="shared" si="1"/>
        <v>167.71440000000001</v>
      </c>
      <c r="F17" s="4">
        <f t="shared" si="2"/>
        <v>2563.6343999999999</v>
      </c>
      <c r="G17" s="5" t="s">
        <v>700</v>
      </c>
      <c r="H17" s="6">
        <v>3</v>
      </c>
      <c r="I17" s="85">
        <v>44426</v>
      </c>
    </row>
    <row r="18" spans="1:9" ht="22.5">
      <c r="A18" s="1" t="s">
        <v>701</v>
      </c>
      <c r="B18" s="1" t="s">
        <v>65</v>
      </c>
      <c r="C18" s="86" t="s">
        <v>66</v>
      </c>
      <c r="D18" s="4">
        <v>5029.2299999999996</v>
      </c>
      <c r="E18" s="4">
        <f t="shared" si="1"/>
        <v>352.04610000000002</v>
      </c>
      <c r="F18" s="4">
        <f t="shared" si="2"/>
        <v>5381.2760999999991</v>
      </c>
      <c r="G18" s="5" t="s">
        <v>702</v>
      </c>
      <c r="H18" s="6">
        <v>2</v>
      </c>
      <c r="I18" s="85">
        <v>44428</v>
      </c>
    </row>
    <row r="19" spans="1:9" ht="22.5">
      <c r="A19" s="1" t="s">
        <v>703</v>
      </c>
      <c r="B19" s="1" t="s">
        <v>192</v>
      </c>
      <c r="C19" s="86" t="s">
        <v>193</v>
      </c>
      <c r="D19" s="4">
        <v>5600</v>
      </c>
      <c r="E19" s="4">
        <f t="shared" si="1"/>
        <v>392.00000000000006</v>
      </c>
      <c r="F19" s="4">
        <f t="shared" si="2"/>
        <v>5992</v>
      </c>
      <c r="G19" s="5" t="s">
        <v>704</v>
      </c>
      <c r="H19" s="6">
        <v>1</v>
      </c>
      <c r="I19" s="85">
        <v>44428</v>
      </c>
    </row>
    <row r="20" spans="1:9">
      <c r="A20" s="1" t="s">
        <v>705</v>
      </c>
      <c r="B20" s="1" t="s">
        <v>581</v>
      </c>
      <c r="C20" s="86" t="s">
        <v>582</v>
      </c>
      <c r="D20" s="4">
        <v>2900</v>
      </c>
      <c r="E20" s="4">
        <f t="shared" si="1"/>
        <v>203.00000000000003</v>
      </c>
      <c r="F20" s="4">
        <f t="shared" si="2"/>
        <v>3103</v>
      </c>
      <c r="G20" s="5" t="s">
        <v>706</v>
      </c>
      <c r="H20" s="6">
        <v>1</v>
      </c>
      <c r="I20" s="85">
        <v>44433</v>
      </c>
    </row>
    <row r="21" spans="1:9">
      <c r="A21" s="1" t="s">
        <v>707</v>
      </c>
      <c r="B21" s="1" t="s">
        <v>192</v>
      </c>
      <c r="C21" s="86" t="s">
        <v>193</v>
      </c>
      <c r="D21" s="4">
        <v>5600</v>
      </c>
      <c r="E21" s="4">
        <f t="shared" si="1"/>
        <v>392.00000000000006</v>
      </c>
      <c r="F21" s="4">
        <f t="shared" si="2"/>
        <v>5992</v>
      </c>
      <c r="G21" s="5" t="s">
        <v>708</v>
      </c>
      <c r="H21" s="6">
        <v>2</v>
      </c>
      <c r="I21" s="85">
        <v>44442</v>
      </c>
    </row>
    <row r="22" spans="1:9">
      <c r="A22" s="1" t="s">
        <v>709</v>
      </c>
      <c r="B22" s="1" t="s">
        <v>710</v>
      </c>
      <c r="C22" s="86" t="s">
        <v>711</v>
      </c>
      <c r="D22" s="4">
        <v>2400</v>
      </c>
      <c r="E22" s="4">
        <f t="shared" si="1"/>
        <v>168.00000000000003</v>
      </c>
      <c r="F22" s="4">
        <f t="shared" si="2"/>
        <v>2568</v>
      </c>
      <c r="G22" s="5" t="s">
        <v>712</v>
      </c>
      <c r="H22" s="6">
        <v>12</v>
      </c>
      <c r="I22" s="85">
        <v>44445</v>
      </c>
    </row>
    <row r="23" spans="1:9">
      <c r="A23" s="1" t="s">
        <v>713</v>
      </c>
      <c r="B23" s="1" t="s">
        <v>714</v>
      </c>
      <c r="C23" s="86" t="s">
        <v>715</v>
      </c>
      <c r="D23" s="4">
        <v>1800</v>
      </c>
      <c r="E23" s="4">
        <f t="shared" si="1"/>
        <v>126.00000000000001</v>
      </c>
      <c r="F23" s="4">
        <f t="shared" si="2"/>
        <v>1926</v>
      </c>
      <c r="G23" s="5" t="s">
        <v>716</v>
      </c>
      <c r="H23" s="6">
        <v>1</v>
      </c>
      <c r="I23" s="85">
        <v>44449</v>
      </c>
    </row>
    <row r="24" spans="1:9">
      <c r="A24" s="1" t="s">
        <v>717</v>
      </c>
      <c r="B24" s="1" t="s">
        <v>718</v>
      </c>
      <c r="C24" s="86" t="s">
        <v>719</v>
      </c>
      <c r="D24" s="4">
        <v>3000</v>
      </c>
      <c r="E24" s="4">
        <f t="shared" si="1"/>
        <v>210.00000000000003</v>
      </c>
      <c r="F24" s="4">
        <f t="shared" si="2"/>
        <v>3210</v>
      </c>
      <c r="G24" s="5" t="s">
        <v>720</v>
      </c>
      <c r="H24" s="6">
        <v>4</v>
      </c>
      <c r="I24" s="85">
        <v>44449</v>
      </c>
    </row>
    <row r="25" spans="1:9">
      <c r="A25" s="1" t="s">
        <v>721</v>
      </c>
      <c r="B25" s="1" t="s">
        <v>722</v>
      </c>
      <c r="C25" s="86" t="s">
        <v>723</v>
      </c>
      <c r="D25" s="4">
        <v>14950</v>
      </c>
      <c r="E25" s="4">
        <f t="shared" si="1"/>
        <v>1046.5</v>
      </c>
      <c r="F25" s="4">
        <f t="shared" si="2"/>
        <v>15996.5</v>
      </c>
      <c r="G25" s="5" t="s">
        <v>724</v>
      </c>
      <c r="H25" s="6">
        <v>4</v>
      </c>
      <c r="I25" s="85">
        <v>44449</v>
      </c>
    </row>
    <row r="26" spans="1:9" ht="22.5">
      <c r="A26" s="1" t="s">
        <v>725</v>
      </c>
      <c r="B26" s="1" t="s">
        <v>726</v>
      </c>
      <c r="C26" s="86" t="s">
        <v>727</v>
      </c>
      <c r="D26" s="4">
        <v>1000</v>
      </c>
      <c r="E26" s="4">
        <v>0</v>
      </c>
      <c r="F26" s="4">
        <f t="shared" si="2"/>
        <v>1000</v>
      </c>
      <c r="G26" s="5" t="s">
        <v>728</v>
      </c>
      <c r="H26" s="6">
        <v>1</v>
      </c>
      <c r="I26" s="85">
        <v>44449</v>
      </c>
    </row>
    <row r="27" spans="1:9">
      <c r="A27" s="1" t="s">
        <v>729</v>
      </c>
      <c r="B27" s="1" t="s">
        <v>730</v>
      </c>
      <c r="C27" s="86" t="s">
        <v>731</v>
      </c>
      <c r="D27" s="4">
        <v>2825</v>
      </c>
      <c r="E27" s="4">
        <f t="shared" si="1"/>
        <v>197.75000000000003</v>
      </c>
      <c r="F27" s="4">
        <f>+D27+E27</f>
        <v>3022.75</v>
      </c>
      <c r="G27" s="5" t="s">
        <v>732</v>
      </c>
      <c r="H27" s="6">
        <v>3</v>
      </c>
      <c r="I27" s="85">
        <v>44453</v>
      </c>
    </row>
    <row r="28" spans="1:9">
      <c r="A28" s="1" t="s">
        <v>733</v>
      </c>
      <c r="B28" s="1" t="s">
        <v>734</v>
      </c>
      <c r="C28" s="86" t="s">
        <v>735</v>
      </c>
      <c r="D28" s="4">
        <v>10000</v>
      </c>
      <c r="E28" s="4">
        <f>+D28*0.07</f>
        <v>700.00000000000011</v>
      </c>
      <c r="F28" s="4">
        <f>+D28+E28</f>
        <v>10700</v>
      </c>
      <c r="G28" s="5" t="s">
        <v>736</v>
      </c>
      <c r="H28" s="6">
        <v>1</v>
      </c>
      <c r="I28" s="85">
        <v>44453</v>
      </c>
    </row>
    <row r="29" spans="1:9">
      <c r="A29" s="1" t="s">
        <v>737</v>
      </c>
      <c r="B29" s="1" t="s">
        <v>738</v>
      </c>
      <c r="C29" s="86" t="s">
        <v>739</v>
      </c>
      <c r="D29" s="4">
        <v>4000</v>
      </c>
      <c r="E29" s="4">
        <f>+D29*0</f>
        <v>0</v>
      </c>
      <c r="F29" s="4">
        <f>+D29+E29</f>
        <v>4000</v>
      </c>
      <c r="G29" s="5" t="s">
        <v>740</v>
      </c>
      <c r="H29" s="6">
        <v>3</v>
      </c>
      <c r="I29" s="1">
        <v>44454</v>
      </c>
    </row>
    <row r="30" spans="1:9">
      <c r="A30" s="1" t="s">
        <v>741</v>
      </c>
      <c r="B30" s="1" t="s">
        <v>742</v>
      </c>
      <c r="C30" s="86" t="s">
        <v>743</v>
      </c>
      <c r="D30" s="4">
        <v>8450</v>
      </c>
      <c r="E30" s="4">
        <f>+D30*0.07</f>
        <v>591.5</v>
      </c>
      <c r="F30" s="4">
        <f>+D30+E30</f>
        <v>9041.5</v>
      </c>
      <c r="G30" s="5" t="s">
        <v>744</v>
      </c>
      <c r="H30" s="6">
        <v>3</v>
      </c>
      <c r="I30" s="1">
        <v>44459</v>
      </c>
    </row>
    <row r="31" spans="1:9" ht="22.5">
      <c r="A31" s="1" t="s">
        <v>745</v>
      </c>
      <c r="B31" s="1" t="s">
        <v>746</v>
      </c>
      <c r="C31" s="86" t="s">
        <v>747</v>
      </c>
      <c r="D31" s="4">
        <v>4891.2</v>
      </c>
      <c r="E31" s="4">
        <f>+D31*0.07</f>
        <v>342.38400000000001</v>
      </c>
      <c r="F31" s="4">
        <f>+D31+E31</f>
        <v>5233.5839999999998</v>
      </c>
      <c r="G31" s="5" t="s">
        <v>748</v>
      </c>
      <c r="H31" s="6">
        <v>7</v>
      </c>
      <c r="I31" s="85">
        <v>44459</v>
      </c>
    </row>
  </sheetData>
  <mergeCells count="1">
    <mergeCell ref="A1:I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theme="3" tint="0.79998168889431442"/>
  </sheetPr>
  <dimension ref="A1:I29"/>
  <sheetViews>
    <sheetView workbookViewId="0">
      <selection activeCell="F42" sqref="F42"/>
    </sheetView>
  </sheetViews>
  <sheetFormatPr baseColWidth="10" defaultRowHeight="15"/>
  <cols>
    <col min="3" max="3" width="44.5703125" bestFit="1" customWidth="1"/>
    <col min="7" max="7" width="56.28515625" customWidth="1"/>
    <col min="8" max="8" width="9" bestFit="1" customWidth="1"/>
    <col min="9" max="9" width="10.5703125" customWidth="1"/>
  </cols>
  <sheetData>
    <row r="1" spans="1:9" ht="15.75" customHeight="1" thickBot="1">
      <c r="A1" s="229" t="s">
        <v>572</v>
      </c>
      <c r="B1" s="230"/>
      <c r="C1" s="230"/>
      <c r="D1" s="230"/>
      <c r="E1" s="230"/>
      <c r="F1" s="230"/>
      <c r="G1" s="230"/>
      <c r="H1" s="230"/>
      <c r="I1" s="231"/>
    </row>
    <row r="2" spans="1:9" ht="20.25">
      <c r="A2" s="77" t="s">
        <v>1</v>
      </c>
      <c r="B2" s="77" t="s">
        <v>2</v>
      </c>
      <c r="C2" s="77" t="s">
        <v>3</v>
      </c>
      <c r="D2" s="78" t="s">
        <v>477</v>
      </c>
      <c r="E2" s="78" t="s">
        <v>5</v>
      </c>
      <c r="F2" s="78" t="s">
        <v>478</v>
      </c>
      <c r="G2" s="77" t="s">
        <v>7</v>
      </c>
      <c r="H2" s="79" t="s">
        <v>479</v>
      </c>
      <c r="I2" s="80" t="s">
        <v>9</v>
      </c>
    </row>
    <row r="3" spans="1:9" ht="22.5" hidden="1">
      <c r="A3" s="1" t="s">
        <v>573</v>
      </c>
      <c r="B3" s="1" t="s">
        <v>19</v>
      </c>
      <c r="C3" s="1" t="s">
        <v>574</v>
      </c>
      <c r="D3" s="4">
        <v>8151</v>
      </c>
      <c r="E3" s="4">
        <f>+D3*0.07</f>
        <v>570.57000000000005</v>
      </c>
      <c r="F3" s="4">
        <f>+D3+E3</f>
        <v>8721.57</v>
      </c>
      <c r="G3" s="5" t="s">
        <v>575</v>
      </c>
      <c r="H3" s="6">
        <v>6</v>
      </c>
      <c r="I3" s="1">
        <v>44293</v>
      </c>
    </row>
    <row r="4" spans="1:9" hidden="1">
      <c r="A4" s="1" t="s">
        <v>576</v>
      </c>
      <c r="B4" s="1" t="s">
        <v>577</v>
      </c>
      <c r="C4" s="1" t="s">
        <v>578</v>
      </c>
      <c r="D4" s="4">
        <v>4245.5</v>
      </c>
      <c r="E4" s="4">
        <f>+D4*0</f>
        <v>0</v>
      </c>
      <c r="F4" s="4">
        <f>+D4+E4</f>
        <v>4245.5</v>
      </c>
      <c r="G4" s="5" t="s">
        <v>579</v>
      </c>
      <c r="H4" s="6">
        <v>12</v>
      </c>
      <c r="I4" s="1">
        <v>44301</v>
      </c>
    </row>
    <row r="5" spans="1:9" ht="22.5" hidden="1">
      <c r="A5" s="1" t="s">
        <v>580</v>
      </c>
      <c r="B5" s="1" t="s">
        <v>581</v>
      </c>
      <c r="C5" s="1" t="s">
        <v>582</v>
      </c>
      <c r="D5" s="4">
        <v>600</v>
      </c>
      <c r="E5" s="4">
        <f>+D5*0.07</f>
        <v>42.000000000000007</v>
      </c>
      <c r="F5" s="4">
        <f>+D5+E5</f>
        <v>642</v>
      </c>
      <c r="G5" s="5" t="s">
        <v>583</v>
      </c>
      <c r="H5" s="6">
        <v>1</v>
      </c>
      <c r="I5" s="1">
        <v>44308</v>
      </c>
    </row>
    <row r="6" spans="1:9" hidden="1">
      <c r="A6" s="1" t="s">
        <v>584</v>
      </c>
      <c r="B6" s="1" t="s">
        <v>585</v>
      </c>
      <c r="C6" s="1" t="s">
        <v>586</v>
      </c>
      <c r="D6" s="4">
        <v>2182.29</v>
      </c>
      <c r="E6" s="4">
        <f t="shared" ref="E6:E13" si="0">+D6*0.07</f>
        <v>152.7603</v>
      </c>
      <c r="F6" s="4">
        <f t="shared" ref="F6:F28" si="1">+D6+E6</f>
        <v>2335.0502999999999</v>
      </c>
      <c r="G6" s="5" t="s">
        <v>587</v>
      </c>
      <c r="H6" s="6">
        <v>1</v>
      </c>
      <c r="I6" s="1">
        <v>44375</v>
      </c>
    </row>
    <row r="7" spans="1:9" hidden="1">
      <c r="A7" s="1" t="s">
        <v>588</v>
      </c>
      <c r="B7" s="1" t="s">
        <v>589</v>
      </c>
      <c r="C7" s="1" t="s">
        <v>502</v>
      </c>
      <c r="D7" s="4">
        <v>3483.74</v>
      </c>
      <c r="E7" s="4">
        <f t="shared" si="0"/>
        <v>243.86180000000002</v>
      </c>
      <c r="F7" s="4">
        <f t="shared" si="1"/>
        <v>3727.6017999999999</v>
      </c>
      <c r="G7" s="5" t="s">
        <v>590</v>
      </c>
      <c r="H7" s="6">
        <v>2</v>
      </c>
      <c r="I7" s="1">
        <v>44319</v>
      </c>
    </row>
    <row r="8" spans="1:9" hidden="1">
      <c r="A8" s="1" t="s">
        <v>591</v>
      </c>
      <c r="B8" s="1" t="s">
        <v>592</v>
      </c>
      <c r="C8" s="1" t="s">
        <v>593</v>
      </c>
      <c r="D8" s="4">
        <v>3800</v>
      </c>
      <c r="E8" s="4">
        <f t="shared" si="0"/>
        <v>266</v>
      </c>
      <c r="F8" s="4">
        <f t="shared" si="1"/>
        <v>4066</v>
      </c>
      <c r="G8" s="5" t="s">
        <v>594</v>
      </c>
      <c r="H8" s="6">
        <v>2</v>
      </c>
      <c r="I8" s="1">
        <v>44316</v>
      </c>
    </row>
    <row r="9" spans="1:9" ht="22.5" hidden="1">
      <c r="A9" s="1" t="s">
        <v>595</v>
      </c>
      <c r="B9" s="1" t="s">
        <v>290</v>
      </c>
      <c r="C9" s="1" t="s">
        <v>596</v>
      </c>
      <c r="D9" s="4">
        <v>5200</v>
      </c>
      <c r="E9" s="4">
        <f t="shared" si="0"/>
        <v>364.00000000000006</v>
      </c>
      <c r="F9" s="4">
        <f t="shared" si="1"/>
        <v>5564</v>
      </c>
      <c r="G9" s="5" t="s">
        <v>597</v>
      </c>
      <c r="H9" s="6">
        <v>1</v>
      </c>
      <c r="I9" s="1">
        <v>44316</v>
      </c>
    </row>
    <row r="10" spans="1:9" ht="22.5" hidden="1">
      <c r="A10" s="1" t="s">
        <v>598</v>
      </c>
      <c r="B10" s="1" t="s">
        <v>152</v>
      </c>
      <c r="C10" s="1" t="s">
        <v>400</v>
      </c>
      <c r="D10" s="4">
        <v>6698.11</v>
      </c>
      <c r="E10" s="4">
        <f t="shared" si="0"/>
        <v>468.86770000000001</v>
      </c>
      <c r="F10" s="4">
        <f t="shared" si="1"/>
        <v>7166.9776999999995</v>
      </c>
      <c r="G10" s="5" t="s">
        <v>599</v>
      </c>
      <c r="H10" s="6">
        <v>1</v>
      </c>
      <c r="I10" s="1">
        <v>44315</v>
      </c>
    </row>
    <row r="11" spans="1:9" hidden="1">
      <c r="A11" s="1" t="s">
        <v>600</v>
      </c>
      <c r="B11" s="1" t="s">
        <v>302</v>
      </c>
      <c r="C11" s="1" t="s">
        <v>464</v>
      </c>
      <c r="D11" s="4">
        <v>2000</v>
      </c>
      <c r="E11" s="4">
        <f t="shared" si="0"/>
        <v>140</v>
      </c>
      <c r="F11" s="4">
        <f t="shared" si="1"/>
        <v>2140</v>
      </c>
      <c r="G11" s="5" t="s">
        <v>601</v>
      </c>
      <c r="H11" s="6">
        <v>1</v>
      </c>
      <c r="I11" s="1">
        <v>44316</v>
      </c>
    </row>
    <row r="12" spans="1:9" ht="22.5" hidden="1">
      <c r="A12" s="1" t="s">
        <v>602</v>
      </c>
      <c r="B12" s="1" t="s">
        <v>396</v>
      </c>
      <c r="C12" s="1" t="s">
        <v>397</v>
      </c>
      <c r="D12" s="4">
        <v>1222.4000000000001</v>
      </c>
      <c r="E12" s="4">
        <f t="shared" si="0"/>
        <v>85.568000000000012</v>
      </c>
      <c r="F12" s="4">
        <f t="shared" si="1"/>
        <v>1307.9680000000001</v>
      </c>
      <c r="G12" s="5" t="s">
        <v>603</v>
      </c>
      <c r="H12" s="6">
        <v>1</v>
      </c>
      <c r="I12" s="1">
        <v>44320</v>
      </c>
    </row>
    <row r="13" spans="1:9" hidden="1">
      <c r="A13" s="1" t="s">
        <v>604</v>
      </c>
      <c r="B13" s="1" t="s">
        <v>41</v>
      </c>
      <c r="C13" s="1" t="s">
        <v>42</v>
      </c>
      <c r="D13" s="4">
        <v>2879.79</v>
      </c>
      <c r="E13" s="4">
        <f t="shared" si="0"/>
        <v>201.58530000000002</v>
      </c>
      <c r="F13" s="4">
        <f t="shared" si="1"/>
        <v>3081.3753000000002</v>
      </c>
      <c r="G13" s="5" t="s">
        <v>605</v>
      </c>
      <c r="H13" s="6">
        <v>1</v>
      </c>
      <c r="I13" s="1">
        <v>44323</v>
      </c>
    </row>
    <row r="14" spans="1:9" hidden="1">
      <c r="A14" s="1" t="s">
        <v>606</v>
      </c>
      <c r="B14" s="1" t="s">
        <v>298</v>
      </c>
      <c r="C14" s="1" t="s">
        <v>607</v>
      </c>
      <c r="D14" s="4">
        <v>5600</v>
      </c>
      <c r="E14" s="4">
        <f>+D14*0</f>
        <v>0</v>
      </c>
      <c r="F14" s="4">
        <f t="shared" si="1"/>
        <v>5600</v>
      </c>
      <c r="G14" s="5" t="s">
        <v>608</v>
      </c>
      <c r="H14" s="6">
        <v>4</v>
      </c>
      <c r="I14" s="1">
        <v>44330</v>
      </c>
    </row>
    <row r="15" spans="1:9" hidden="1">
      <c r="A15" s="81" t="s">
        <v>609</v>
      </c>
      <c r="B15" s="1" t="s">
        <v>160</v>
      </c>
      <c r="C15" s="81" t="s">
        <v>161</v>
      </c>
      <c r="D15" s="82">
        <v>1421</v>
      </c>
      <c r="E15" s="82">
        <f>+D15*0.07</f>
        <v>99.470000000000013</v>
      </c>
      <c r="F15" s="82">
        <f t="shared" si="1"/>
        <v>1520.47</v>
      </c>
      <c r="G15" s="83" t="s">
        <v>610</v>
      </c>
      <c r="H15" s="84">
        <v>1</v>
      </c>
      <c r="I15" s="81">
        <v>44375</v>
      </c>
    </row>
    <row r="16" spans="1:9" hidden="1">
      <c r="A16" s="81" t="s">
        <v>611</v>
      </c>
      <c r="B16" s="1" t="s">
        <v>160</v>
      </c>
      <c r="C16" s="81" t="s">
        <v>161</v>
      </c>
      <c r="D16" s="82">
        <v>1433</v>
      </c>
      <c r="E16" s="82">
        <f>+D16*0.07</f>
        <v>100.31000000000002</v>
      </c>
      <c r="F16" s="82">
        <f t="shared" si="1"/>
        <v>1533.31</v>
      </c>
      <c r="G16" s="83" t="s">
        <v>612</v>
      </c>
      <c r="H16" s="84">
        <v>1</v>
      </c>
      <c r="I16" s="81">
        <v>44375</v>
      </c>
    </row>
    <row r="17" spans="1:9">
      <c r="A17" s="1" t="s">
        <v>613</v>
      </c>
      <c r="B17" s="1" t="s">
        <v>164</v>
      </c>
      <c r="C17" s="1" t="s">
        <v>614</v>
      </c>
      <c r="D17" s="4">
        <v>8577.1299999999992</v>
      </c>
      <c r="E17" s="4">
        <f>+D17*0.07</f>
        <v>600.39909999999998</v>
      </c>
      <c r="F17" s="4">
        <f t="shared" si="1"/>
        <v>9177.5290999999997</v>
      </c>
      <c r="G17" s="5" t="s">
        <v>615</v>
      </c>
      <c r="H17" s="6">
        <v>2</v>
      </c>
      <c r="I17" s="1">
        <v>44336</v>
      </c>
    </row>
    <row r="18" spans="1:9">
      <c r="A18" s="1" t="s">
        <v>616</v>
      </c>
      <c r="B18" s="1" t="s">
        <v>271</v>
      </c>
      <c r="C18" s="1" t="s">
        <v>617</v>
      </c>
      <c r="D18" s="4">
        <v>4860</v>
      </c>
      <c r="E18" s="4">
        <f>+D18*0.07</f>
        <v>340.20000000000005</v>
      </c>
      <c r="F18" s="4">
        <f t="shared" si="1"/>
        <v>5200.2</v>
      </c>
      <c r="G18" s="5" t="s">
        <v>618</v>
      </c>
      <c r="H18" s="6">
        <v>1</v>
      </c>
      <c r="I18" s="1">
        <v>44334</v>
      </c>
    </row>
    <row r="19" spans="1:9">
      <c r="A19" s="1" t="s">
        <v>619</v>
      </c>
      <c r="B19" s="1" t="s">
        <v>514</v>
      </c>
      <c r="C19" s="1" t="s">
        <v>620</v>
      </c>
      <c r="D19" s="4">
        <v>1200.96</v>
      </c>
      <c r="E19" s="4">
        <f>+D19*0</f>
        <v>0</v>
      </c>
      <c r="F19" s="4">
        <f t="shared" si="1"/>
        <v>1200.96</v>
      </c>
      <c r="G19" s="5" t="s">
        <v>621</v>
      </c>
      <c r="H19" s="6">
        <v>4</v>
      </c>
      <c r="I19" s="1">
        <v>44336</v>
      </c>
    </row>
    <row r="20" spans="1:9">
      <c r="A20" s="1" t="s">
        <v>622</v>
      </c>
      <c r="B20" s="1" t="s">
        <v>168</v>
      </c>
      <c r="C20" s="1" t="s">
        <v>623</v>
      </c>
      <c r="D20" s="4">
        <v>6388.2</v>
      </c>
      <c r="E20" s="4">
        <f>+D20*0</f>
        <v>0</v>
      </c>
      <c r="F20" s="4">
        <f t="shared" si="1"/>
        <v>6388.2</v>
      </c>
      <c r="G20" s="5" t="s">
        <v>624</v>
      </c>
      <c r="H20" s="6">
        <v>12</v>
      </c>
      <c r="I20" s="1">
        <v>44336</v>
      </c>
    </row>
    <row r="21" spans="1:9">
      <c r="A21" s="1" t="s">
        <v>625</v>
      </c>
      <c r="B21" s="1" t="s">
        <v>45</v>
      </c>
      <c r="C21" s="1" t="s">
        <v>46</v>
      </c>
      <c r="D21" s="4">
        <v>5460</v>
      </c>
      <c r="E21" s="4">
        <f t="shared" ref="E21:E27" si="2">+D21*0.07</f>
        <v>382.20000000000005</v>
      </c>
      <c r="F21" s="4">
        <f t="shared" si="1"/>
        <v>5842.2</v>
      </c>
      <c r="G21" s="5" t="s">
        <v>626</v>
      </c>
      <c r="H21" s="6">
        <v>2</v>
      </c>
      <c r="I21" s="1">
        <v>44341</v>
      </c>
    </row>
    <row r="22" spans="1:9">
      <c r="A22" s="1" t="s">
        <v>627</v>
      </c>
      <c r="B22" s="1" t="s">
        <v>628</v>
      </c>
      <c r="C22" s="1" t="s">
        <v>629</v>
      </c>
      <c r="D22" s="4">
        <v>4900</v>
      </c>
      <c r="E22" s="4">
        <f t="shared" si="2"/>
        <v>343.00000000000006</v>
      </c>
      <c r="F22" s="4">
        <f t="shared" si="1"/>
        <v>5243</v>
      </c>
      <c r="G22" s="5" t="s">
        <v>630</v>
      </c>
      <c r="H22" s="6">
        <v>1</v>
      </c>
      <c r="I22" s="1">
        <v>44341</v>
      </c>
    </row>
    <row r="23" spans="1:9">
      <c r="A23" s="1" t="s">
        <v>631</v>
      </c>
      <c r="B23" s="1" t="s">
        <v>632</v>
      </c>
      <c r="C23" s="1" t="s">
        <v>633</v>
      </c>
      <c r="D23" s="4">
        <v>4999.5</v>
      </c>
      <c r="E23" s="4">
        <f t="shared" si="2"/>
        <v>349.96500000000003</v>
      </c>
      <c r="F23" s="4">
        <f t="shared" si="1"/>
        <v>5349.4650000000001</v>
      </c>
      <c r="G23" s="5" t="s">
        <v>634</v>
      </c>
      <c r="H23" s="6">
        <v>2</v>
      </c>
      <c r="I23" s="1">
        <v>44356</v>
      </c>
    </row>
    <row r="24" spans="1:9" ht="22.5">
      <c r="A24" s="1" t="s">
        <v>635</v>
      </c>
      <c r="B24" s="1" t="s">
        <v>636</v>
      </c>
      <c r="C24" s="1" t="s">
        <v>637</v>
      </c>
      <c r="D24" s="4">
        <v>1300</v>
      </c>
      <c r="E24" s="4">
        <f t="shared" si="2"/>
        <v>91.000000000000014</v>
      </c>
      <c r="F24" s="4">
        <f t="shared" si="1"/>
        <v>1391</v>
      </c>
      <c r="G24" s="5" t="s">
        <v>638</v>
      </c>
      <c r="H24" s="6">
        <v>1</v>
      </c>
      <c r="I24" s="1">
        <v>44356</v>
      </c>
    </row>
    <row r="25" spans="1:9">
      <c r="A25" s="1" t="s">
        <v>639</v>
      </c>
      <c r="B25" s="1" t="s">
        <v>640</v>
      </c>
      <c r="C25" s="1" t="s">
        <v>641</v>
      </c>
      <c r="D25" s="4">
        <v>6418.4</v>
      </c>
      <c r="E25" s="4">
        <f t="shared" si="2"/>
        <v>449.28800000000001</v>
      </c>
      <c r="F25" s="4">
        <f t="shared" si="1"/>
        <v>6867.6880000000001</v>
      </c>
      <c r="G25" s="5" t="s">
        <v>642</v>
      </c>
      <c r="H25" s="6">
        <v>1</v>
      </c>
      <c r="I25" s="1">
        <v>44356</v>
      </c>
    </row>
    <row r="26" spans="1:9">
      <c r="A26" s="1" t="s">
        <v>643</v>
      </c>
      <c r="B26" s="1" t="s">
        <v>188</v>
      </c>
      <c r="C26" s="1" t="s">
        <v>189</v>
      </c>
      <c r="D26" s="4">
        <v>3350</v>
      </c>
      <c r="E26" s="4">
        <f t="shared" si="2"/>
        <v>234.50000000000003</v>
      </c>
      <c r="F26" s="4">
        <f t="shared" si="1"/>
        <v>3584.5</v>
      </c>
      <c r="G26" s="5" t="s">
        <v>644</v>
      </c>
      <c r="H26" s="6">
        <v>1</v>
      </c>
      <c r="I26" s="1">
        <v>44363</v>
      </c>
    </row>
    <row r="27" spans="1:9">
      <c r="A27" s="1" t="s">
        <v>645</v>
      </c>
      <c r="B27" s="1" t="s">
        <v>180</v>
      </c>
      <c r="C27" s="1" t="s">
        <v>181</v>
      </c>
      <c r="D27" s="4">
        <v>14200</v>
      </c>
      <c r="E27" s="4">
        <f t="shared" si="2"/>
        <v>994.00000000000011</v>
      </c>
      <c r="F27" s="4">
        <f t="shared" si="1"/>
        <v>15194</v>
      </c>
      <c r="G27" s="5" t="s">
        <v>646</v>
      </c>
      <c r="H27" s="6">
        <v>1</v>
      </c>
      <c r="I27" s="1">
        <v>44365</v>
      </c>
    </row>
    <row r="28" spans="1:9" ht="22.5">
      <c r="A28" s="1" t="s">
        <v>647</v>
      </c>
      <c r="B28" s="1" t="s">
        <v>648</v>
      </c>
      <c r="C28" s="1" t="s">
        <v>649</v>
      </c>
      <c r="D28" s="4">
        <v>10140</v>
      </c>
      <c r="E28" s="4">
        <f>+D28*0</f>
        <v>0</v>
      </c>
      <c r="F28" s="4">
        <f t="shared" si="1"/>
        <v>10140</v>
      </c>
      <c r="G28" s="5" t="s">
        <v>650</v>
      </c>
      <c r="H28" s="6">
        <v>2</v>
      </c>
      <c r="I28" s="1">
        <v>44369</v>
      </c>
    </row>
    <row r="29" spans="1:9">
      <c r="A29" s="1" t="s">
        <v>651</v>
      </c>
      <c r="B29" s="1" t="s">
        <v>302</v>
      </c>
      <c r="C29" s="1" t="s">
        <v>464</v>
      </c>
      <c r="D29" s="4">
        <v>1200</v>
      </c>
      <c r="E29" s="4">
        <f>+D29*0.07</f>
        <v>84.000000000000014</v>
      </c>
      <c r="F29" s="4">
        <f>+D29+E29</f>
        <v>1284</v>
      </c>
      <c r="G29" s="5" t="s">
        <v>652</v>
      </c>
      <c r="H29" s="6">
        <v>1</v>
      </c>
      <c r="I29" s="1">
        <v>44377</v>
      </c>
    </row>
  </sheetData>
  <mergeCells count="1">
    <mergeCell ref="A1:I1"/>
  </mergeCells>
  <pageMargins left="0.7" right="0.7" top="0.75" bottom="0.75" header="0.3" footer="0.3"/>
  <pageSetup paperSize="9" orientation="portrait" r:id="rId1"/>
  <ignoredErrors>
    <ignoredError sqref="E28 E14 E4" formula="1"/>
  </ignoredErrors>
</worksheet>
</file>

<file path=xl/worksheets/sheet2.xml><?xml version="1.0" encoding="utf-8"?>
<worksheet xmlns="http://schemas.openxmlformats.org/spreadsheetml/2006/main" xmlns:r="http://schemas.openxmlformats.org/officeDocument/2006/relationships">
  <sheetPr>
    <tabColor theme="2" tint="-9.9978637043366805E-2"/>
  </sheetPr>
  <dimension ref="A1:J39"/>
  <sheetViews>
    <sheetView showGridLines="0" tabSelected="1" zoomScale="110" zoomScaleNormal="110" workbookViewId="0">
      <selection activeCell="E15" sqref="E15"/>
    </sheetView>
  </sheetViews>
  <sheetFormatPr baseColWidth="10" defaultColWidth="11.42578125" defaultRowHeight="11.25"/>
  <cols>
    <col min="1" max="1" width="11.42578125" style="74"/>
    <col min="2" max="2" width="9.28515625" style="74" bestFit="1" customWidth="1"/>
    <col min="3" max="3" width="39.42578125" style="74" bestFit="1" customWidth="1"/>
    <col min="4" max="4" width="11.28515625" style="74" bestFit="1" customWidth="1"/>
    <col min="5" max="5" width="9.5703125" style="74" bestFit="1" customWidth="1"/>
    <col min="6" max="6" width="11.28515625" style="74" customWidth="1"/>
    <col min="7" max="7" width="52.28515625" style="74" customWidth="1"/>
    <col min="8" max="8" width="9" style="74" customWidth="1"/>
    <col min="9" max="9" width="8.85546875" style="74" customWidth="1"/>
    <col min="10" max="10" width="9" style="74" customWidth="1"/>
    <col min="11" max="11" width="17.140625" style="74" bestFit="1" customWidth="1"/>
    <col min="12" max="16384" width="11.42578125" style="74"/>
  </cols>
  <sheetData>
    <row r="1" spans="1:10" ht="16.5" customHeight="1" thickBot="1">
      <c r="A1" s="229" t="s">
        <v>4040</v>
      </c>
      <c r="B1" s="230"/>
      <c r="C1" s="230"/>
      <c r="D1" s="230"/>
      <c r="E1" s="230"/>
      <c r="F1" s="230"/>
      <c r="G1" s="230"/>
      <c r="H1" s="230"/>
      <c r="I1" s="230"/>
      <c r="J1" s="231"/>
    </row>
    <row r="2" spans="1:10" ht="34.5" thickBot="1">
      <c r="A2" s="186" t="s">
        <v>1</v>
      </c>
      <c r="B2" s="187" t="s">
        <v>2</v>
      </c>
      <c r="C2" s="187" t="s">
        <v>3</v>
      </c>
      <c r="D2" s="144" t="s">
        <v>2351</v>
      </c>
      <c r="E2" s="144" t="s">
        <v>1358</v>
      </c>
      <c r="F2" s="144" t="s">
        <v>2352</v>
      </c>
      <c r="G2" s="187" t="s">
        <v>7</v>
      </c>
      <c r="H2" s="187" t="s">
        <v>945</v>
      </c>
      <c r="I2" s="187" t="s">
        <v>479</v>
      </c>
      <c r="J2" s="89" t="s">
        <v>9</v>
      </c>
    </row>
    <row r="3" spans="1:10" s="75" customFormat="1" ht="22.5">
      <c r="A3" s="152" t="s">
        <v>4041</v>
      </c>
      <c r="B3" s="152" t="s">
        <v>3884</v>
      </c>
      <c r="C3" s="169" t="s">
        <v>3885</v>
      </c>
      <c r="D3" s="154">
        <v>14976</v>
      </c>
      <c r="E3" s="154">
        <f t="shared" ref="E3:E9" si="0">+D3*0.07</f>
        <v>1048.3200000000002</v>
      </c>
      <c r="F3" s="154">
        <f>+D3+E3</f>
        <v>16024.32</v>
      </c>
      <c r="G3" s="169" t="s">
        <v>4042</v>
      </c>
      <c r="H3" s="189" t="s">
        <v>837</v>
      </c>
      <c r="I3" s="143">
        <v>7</v>
      </c>
      <c r="J3" s="152">
        <v>45841</v>
      </c>
    </row>
    <row r="4" spans="1:10" s="75" customFormat="1" ht="54" customHeight="1">
      <c r="A4" s="152" t="s">
        <v>4043</v>
      </c>
      <c r="B4" s="152" t="s">
        <v>1320</v>
      </c>
      <c r="C4" s="153" t="s">
        <v>1321</v>
      </c>
      <c r="D4" s="154">
        <v>7907.73</v>
      </c>
      <c r="E4" s="154">
        <f t="shared" si="0"/>
        <v>553.54110000000003</v>
      </c>
      <c r="F4" s="154">
        <f>+D4+E4</f>
        <v>8461.2710999999999</v>
      </c>
      <c r="G4" s="169" t="s">
        <v>4044</v>
      </c>
      <c r="H4" s="151" t="s">
        <v>837</v>
      </c>
      <c r="I4" s="6">
        <v>1</v>
      </c>
      <c r="J4" s="147">
        <v>45845</v>
      </c>
    </row>
    <row r="5" spans="1:10" s="75" customFormat="1" ht="39" customHeight="1">
      <c r="A5" s="147" t="s">
        <v>4045</v>
      </c>
      <c r="B5" s="147" t="s">
        <v>1838</v>
      </c>
      <c r="C5" s="148" t="s">
        <v>1839</v>
      </c>
      <c r="D5" s="149">
        <v>14493</v>
      </c>
      <c r="E5" s="154">
        <f t="shared" si="0"/>
        <v>1014.5100000000001</v>
      </c>
      <c r="F5" s="154">
        <f t="shared" ref="F5:F35" si="1">+D5+E5</f>
        <v>15507.51</v>
      </c>
      <c r="G5" s="169" t="s">
        <v>4046</v>
      </c>
      <c r="H5" s="151" t="s">
        <v>837</v>
      </c>
      <c r="I5" s="6">
        <v>1</v>
      </c>
      <c r="J5" s="147">
        <v>45848</v>
      </c>
    </row>
    <row r="6" spans="1:10" s="75" customFormat="1" ht="40.5" customHeight="1">
      <c r="A6" s="147" t="s">
        <v>4047</v>
      </c>
      <c r="B6" s="147" t="s">
        <v>1328</v>
      </c>
      <c r="C6" s="148" t="s">
        <v>1329</v>
      </c>
      <c r="D6" s="149">
        <v>5108.1899999999996</v>
      </c>
      <c r="E6" s="154">
        <f t="shared" si="0"/>
        <v>357.57330000000002</v>
      </c>
      <c r="F6" s="154">
        <f t="shared" si="1"/>
        <v>5465.7632999999996</v>
      </c>
      <c r="G6" s="169" t="s">
        <v>4048</v>
      </c>
      <c r="H6" s="151" t="s">
        <v>837</v>
      </c>
      <c r="I6" s="6">
        <v>1</v>
      </c>
      <c r="J6" s="147">
        <v>45848</v>
      </c>
    </row>
    <row r="7" spans="1:10" s="75" customFormat="1" ht="39" customHeight="1">
      <c r="A7" s="147" t="s">
        <v>4049</v>
      </c>
      <c r="B7" s="147" t="s">
        <v>4050</v>
      </c>
      <c r="C7" s="148" t="s">
        <v>4051</v>
      </c>
      <c r="D7" s="154">
        <v>14500</v>
      </c>
      <c r="E7" s="154">
        <f t="shared" si="0"/>
        <v>1015.0000000000001</v>
      </c>
      <c r="F7" s="154">
        <f t="shared" si="1"/>
        <v>15515</v>
      </c>
      <c r="G7" s="169" t="s">
        <v>4052</v>
      </c>
      <c r="H7" s="151" t="s">
        <v>837</v>
      </c>
      <c r="I7" s="6">
        <v>1</v>
      </c>
      <c r="J7" s="147" t="s">
        <v>4053</v>
      </c>
    </row>
    <row r="8" spans="1:10" s="75" customFormat="1" ht="36" customHeight="1">
      <c r="A8" s="147" t="s">
        <v>4054</v>
      </c>
      <c r="B8" s="147" t="s">
        <v>1389</v>
      </c>
      <c r="C8" s="150" t="s">
        <v>1390</v>
      </c>
      <c r="D8" s="154">
        <v>13591.08</v>
      </c>
      <c r="E8" s="154">
        <f t="shared" si="0"/>
        <v>951.37560000000008</v>
      </c>
      <c r="F8" s="154">
        <f t="shared" si="1"/>
        <v>14542.455599999999</v>
      </c>
      <c r="G8" s="169" t="s">
        <v>4055</v>
      </c>
      <c r="H8" s="151" t="s">
        <v>837</v>
      </c>
      <c r="I8" s="6">
        <v>1</v>
      </c>
      <c r="J8" s="147">
        <v>45860</v>
      </c>
    </row>
    <row r="9" spans="1:10" s="75" customFormat="1" ht="22.5">
      <c r="A9" s="147" t="s">
        <v>4056</v>
      </c>
      <c r="B9" s="147" t="s">
        <v>4057</v>
      </c>
      <c r="C9" s="150" t="s">
        <v>4058</v>
      </c>
      <c r="D9" s="149">
        <v>31073.759999999998</v>
      </c>
      <c r="E9" s="149">
        <f t="shared" si="0"/>
        <v>2175.1632</v>
      </c>
      <c r="F9" s="149">
        <f t="shared" si="1"/>
        <v>33248.923199999997</v>
      </c>
      <c r="G9" s="169" t="s">
        <v>4059</v>
      </c>
      <c r="H9" s="151" t="s">
        <v>1212</v>
      </c>
      <c r="I9" s="6">
        <v>3</v>
      </c>
      <c r="J9" s="147">
        <v>45868</v>
      </c>
    </row>
    <row r="10" spans="1:10" s="75" customFormat="1" ht="22.5">
      <c r="A10" s="147" t="s">
        <v>4060</v>
      </c>
      <c r="B10" s="147" t="s">
        <v>3302</v>
      </c>
      <c r="C10" s="150" t="s">
        <v>4061</v>
      </c>
      <c r="D10" s="149">
        <v>12100</v>
      </c>
      <c r="E10" s="149">
        <v>0</v>
      </c>
      <c r="F10" s="149">
        <f t="shared" si="1"/>
        <v>12100</v>
      </c>
      <c r="G10" s="169" t="s">
        <v>4062</v>
      </c>
      <c r="H10" s="151" t="s">
        <v>837</v>
      </c>
      <c r="I10" s="6">
        <v>12</v>
      </c>
      <c r="J10" s="147">
        <v>45866</v>
      </c>
    </row>
    <row r="11" spans="1:10" s="75" customFormat="1" ht="33.75">
      <c r="A11" s="147" t="s">
        <v>4063</v>
      </c>
      <c r="B11" s="147" t="s">
        <v>843</v>
      </c>
      <c r="C11" s="150" t="s">
        <v>1034</v>
      </c>
      <c r="D11" s="149">
        <v>12220</v>
      </c>
      <c r="E11" s="149">
        <v>0</v>
      </c>
      <c r="F11" s="149">
        <f t="shared" si="1"/>
        <v>12220</v>
      </c>
      <c r="G11" s="169" t="s">
        <v>4064</v>
      </c>
      <c r="H11" s="151" t="s">
        <v>837</v>
      </c>
      <c r="I11" s="6">
        <v>6</v>
      </c>
      <c r="J11" s="147">
        <v>45863</v>
      </c>
    </row>
    <row r="12" spans="1:10" s="75" customFormat="1" ht="33.75">
      <c r="A12" s="147" t="s">
        <v>4065</v>
      </c>
      <c r="B12" s="147" t="s">
        <v>1320</v>
      </c>
      <c r="C12" s="150" t="s">
        <v>1321</v>
      </c>
      <c r="D12" s="149">
        <v>7472.22</v>
      </c>
      <c r="E12" s="149">
        <f>+D12*0.07</f>
        <v>523.05540000000008</v>
      </c>
      <c r="F12" s="149">
        <f t="shared" si="1"/>
        <v>7995.2754000000004</v>
      </c>
      <c r="G12" s="169" t="s">
        <v>4066</v>
      </c>
      <c r="H12" s="151" t="s">
        <v>837</v>
      </c>
      <c r="I12" s="6">
        <v>1</v>
      </c>
      <c r="J12" s="147">
        <v>45863</v>
      </c>
    </row>
    <row r="13" spans="1:10" s="75" customFormat="1" ht="22.5">
      <c r="A13" s="147" t="s">
        <v>4067</v>
      </c>
      <c r="B13" s="147" t="s">
        <v>2084</v>
      </c>
      <c r="C13" s="150" t="s">
        <v>2085</v>
      </c>
      <c r="D13" s="149">
        <v>14300</v>
      </c>
      <c r="E13" s="149">
        <v>0</v>
      </c>
      <c r="F13" s="149">
        <f t="shared" si="1"/>
        <v>14300</v>
      </c>
      <c r="G13" s="169" t="s">
        <v>4068</v>
      </c>
      <c r="H13" s="151" t="s">
        <v>837</v>
      </c>
      <c r="I13" s="6">
        <v>5</v>
      </c>
      <c r="J13" s="147">
        <v>45868</v>
      </c>
    </row>
    <row r="14" spans="1:10" s="75" customFormat="1" ht="22.5">
      <c r="A14" s="147" t="s">
        <v>4069</v>
      </c>
      <c r="B14" s="147" t="s">
        <v>123</v>
      </c>
      <c r="C14" s="150" t="s">
        <v>2019</v>
      </c>
      <c r="D14" s="149">
        <v>9491.25</v>
      </c>
      <c r="E14" s="149">
        <f>+D14*0.07</f>
        <v>664.38750000000005</v>
      </c>
      <c r="F14" s="149">
        <f t="shared" si="1"/>
        <v>10155.637500000001</v>
      </c>
      <c r="G14" s="169" t="s">
        <v>4070</v>
      </c>
      <c r="H14" s="151" t="s">
        <v>837</v>
      </c>
      <c r="I14" s="6">
        <v>12</v>
      </c>
      <c r="J14" s="147">
        <v>45870</v>
      </c>
    </row>
    <row r="15" spans="1:10" s="75" customFormat="1" ht="33.75">
      <c r="A15" s="147" t="s">
        <v>4071</v>
      </c>
      <c r="B15" s="147" t="s">
        <v>87</v>
      </c>
      <c r="C15" s="150" t="s">
        <v>1202</v>
      </c>
      <c r="D15" s="149">
        <v>5014.8</v>
      </c>
      <c r="E15" s="149">
        <f>+D15*0.07</f>
        <v>351.03600000000006</v>
      </c>
      <c r="F15" s="149">
        <f t="shared" si="1"/>
        <v>5365.8360000000002</v>
      </c>
      <c r="G15" s="169" t="s">
        <v>4072</v>
      </c>
      <c r="H15" s="151" t="s">
        <v>837</v>
      </c>
      <c r="I15" s="6">
        <v>4</v>
      </c>
      <c r="J15" s="147">
        <v>45875</v>
      </c>
    </row>
    <row r="16" spans="1:10" s="75" customFormat="1" ht="22.5">
      <c r="A16" s="147" t="s">
        <v>4073</v>
      </c>
      <c r="B16" s="147" t="s">
        <v>1431</v>
      </c>
      <c r="C16" s="150" t="s">
        <v>1432</v>
      </c>
      <c r="D16" s="149">
        <v>10976</v>
      </c>
      <c r="E16" s="149">
        <v>0</v>
      </c>
      <c r="F16" s="149">
        <f t="shared" si="1"/>
        <v>10976</v>
      </c>
      <c r="G16" s="169" t="s">
        <v>4074</v>
      </c>
      <c r="H16" s="151" t="s">
        <v>837</v>
      </c>
      <c r="I16" s="6">
        <v>3</v>
      </c>
      <c r="J16" s="147">
        <v>45877</v>
      </c>
    </row>
    <row r="17" spans="1:10" s="75" customFormat="1" ht="27" customHeight="1">
      <c r="A17" s="147" t="s">
        <v>4075</v>
      </c>
      <c r="B17" s="147" t="s">
        <v>1282</v>
      </c>
      <c r="C17" s="150" t="s">
        <v>1283</v>
      </c>
      <c r="D17" s="149">
        <v>7100.72</v>
      </c>
      <c r="E17" s="149">
        <f t="shared" ref="E17:E30" si="2">+D17*0.07</f>
        <v>497.05040000000008</v>
      </c>
      <c r="F17" s="149">
        <f t="shared" si="1"/>
        <v>7597.7704000000003</v>
      </c>
      <c r="G17" s="169" t="s">
        <v>4076</v>
      </c>
      <c r="H17" s="151" t="s">
        <v>837</v>
      </c>
      <c r="I17" s="6">
        <v>1</v>
      </c>
      <c r="J17" s="147">
        <v>45880</v>
      </c>
    </row>
    <row r="18" spans="1:10" s="75" customFormat="1" ht="39.75" customHeight="1">
      <c r="A18" s="147" t="s">
        <v>4077</v>
      </c>
      <c r="B18" s="147" t="s">
        <v>172</v>
      </c>
      <c r="C18" s="150" t="s">
        <v>173</v>
      </c>
      <c r="D18" s="149">
        <v>10824</v>
      </c>
      <c r="E18" s="149">
        <f t="shared" si="2"/>
        <v>757.68000000000006</v>
      </c>
      <c r="F18" s="149">
        <f t="shared" si="1"/>
        <v>11581.68</v>
      </c>
      <c r="G18" s="169" t="s">
        <v>4078</v>
      </c>
      <c r="H18" s="151" t="s">
        <v>837</v>
      </c>
      <c r="I18" s="6">
        <v>1</v>
      </c>
      <c r="J18" s="147">
        <v>45880</v>
      </c>
    </row>
    <row r="19" spans="1:10" s="75" customFormat="1" ht="40.5" customHeight="1">
      <c r="A19" s="147" t="s">
        <v>4079</v>
      </c>
      <c r="B19" s="147" t="s">
        <v>4080</v>
      </c>
      <c r="C19" s="150" t="s">
        <v>4081</v>
      </c>
      <c r="D19" s="149">
        <v>7000</v>
      </c>
      <c r="E19" s="149">
        <f t="shared" si="2"/>
        <v>490.00000000000006</v>
      </c>
      <c r="F19" s="149">
        <f t="shared" si="1"/>
        <v>7490</v>
      </c>
      <c r="G19" s="169" t="s">
        <v>4082</v>
      </c>
      <c r="H19" s="151" t="s">
        <v>837</v>
      </c>
      <c r="I19" s="6">
        <v>2</v>
      </c>
      <c r="J19" s="147">
        <v>45882</v>
      </c>
    </row>
    <row r="20" spans="1:10" s="75" customFormat="1" ht="37.5" customHeight="1">
      <c r="A20" s="147" t="s">
        <v>4083</v>
      </c>
      <c r="B20" s="147" t="s">
        <v>1389</v>
      </c>
      <c r="C20" s="150" t="s">
        <v>1390</v>
      </c>
      <c r="D20" s="149">
        <v>14860.54</v>
      </c>
      <c r="E20" s="149">
        <f t="shared" si="2"/>
        <v>1040.2378000000001</v>
      </c>
      <c r="F20" s="149">
        <f t="shared" si="1"/>
        <v>15900.777800000002</v>
      </c>
      <c r="G20" s="169" t="s">
        <v>4084</v>
      </c>
      <c r="H20" s="151" t="s">
        <v>837</v>
      </c>
      <c r="I20" s="6">
        <v>1</v>
      </c>
      <c r="J20" s="147">
        <v>45896</v>
      </c>
    </row>
    <row r="21" spans="1:10" s="75" customFormat="1" ht="33.75">
      <c r="A21" s="147" t="s">
        <v>4085</v>
      </c>
      <c r="B21" s="147" t="s">
        <v>1389</v>
      </c>
      <c r="C21" s="150" t="s">
        <v>1390</v>
      </c>
      <c r="D21" s="149">
        <v>13504.15</v>
      </c>
      <c r="E21" s="149">
        <f t="shared" si="2"/>
        <v>945.29050000000007</v>
      </c>
      <c r="F21" s="149">
        <f t="shared" si="1"/>
        <v>14449.440500000001</v>
      </c>
      <c r="G21" s="169" t="s">
        <v>4086</v>
      </c>
      <c r="H21" s="151" t="s">
        <v>837</v>
      </c>
      <c r="I21" s="6">
        <v>1</v>
      </c>
      <c r="J21" s="147">
        <v>45896</v>
      </c>
    </row>
    <row r="22" spans="1:10" s="75" customFormat="1" ht="33.75">
      <c r="A22" s="147" t="s">
        <v>4087</v>
      </c>
      <c r="B22" s="147" t="s">
        <v>1838</v>
      </c>
      <c r="C22" s="150" t="s">
        <v>1839</v>
      </c>
      <c r="D22" s="149">
        <v>8305</v>
      </c>
      <c r="E22" s="149">
        <f t="shared" si="2"/>
        <v>581.35</v>
      </c>
      <c r="F22" s="149">
        <f t="shared" si="1"/>
        <v>8886.35</v>
      </c>
      <c r="G22" s="169" t="s">
        <v>4088</v>
      </c>
      <c r="H22" s="151" t="s">
        <v>837</v>
      </c>
      <c r="I22" s="6">
        <v>1</v>
      </c>
      <c r="J22" s="147">
        <v>45901</v>
      </c>
    </row>
    <row r="23" spans="1:10" s="75" customFormat="1" ht="33.75">
      <c r="A23" s="147" t="s">
        <v>4089</v>
      </c>
      <c r="B23" s="147" t="s">
        <v>4090</v>
      </c>
      <c r="C23" s="150" t="s">
        <v>4091</v>
      </c>
      <c r="D23" s="149">
        <v>14990</v>
      </c>
      <c r="E23" s="149">
        <f t="shared" si="2"/>
        <v>1049.3000000000002</v>
      </c>
      <c r="F23" s="149">
        <f t="shared" si="1"/>
        <v>16039.3</v>
      </c>
      <c r="G23" s="169" t="s">
        <v>4092</v>
      </c>
      <c r="H23" s="151" t="s">
        <v>837</v>
      </c>
      <c r="I23" s="6">
        <v>12</v>
      </c>
      <c r="J23" s="147">
        <v>45913</v>
      </c>
    </row>
    <row r="24" spans="1:10" s="75" customFormat="1" ht="22.5">
      <c r="A24" s="147" t="s">
        <v>4093</v>
      </c>
      <c r="B24" s="147" t="s">
        <v>4094</v>
      </c>
      <c r="C24" s="150" t="s">
        <v>46</v>
      </c>
      <c r="D24" s="149">
        <v>14990</v>
      </c>
      <c r="E24" s="149">
        <f t="shared" si="2"/>
        <v>1049.3000000000002</v>
      </c>
      <c r="F24" s="149">
        <f t="shared" si="1"/>
        <v>16039.3</v>
      </c>
      <c r="G24" s="169" t="s">
        <v>4095</v>
      </c>
      <c r="H24" s="151" t="s">
        <v>837</v>
      </c>
      <c r="I24" s="6">
        <v>2</v>
      </c>
      <c r="J24" s="147">
        <v>45905</v>
      </c>
    </row>
    <row r="25" spans="1:10" s="75" customFormat="1" ht="33.75">
      <c r="A25" s="147" t="s">
        <v>4096</v>
      </c>
      <c r="B25" s="147" t="s">
        <v>1320</v>
      </c>
      <c r="C25" s="150" t="s">
        <v>1321</v>
      </c>
      <c r="D25" s="149">
        <v>6787.8</v>
      </c>
      <c r="E25" s="149">
        <f t="shared" si="2"/>
        <v>475.14600000000007</v>
      </c>
      <c r="F25" s="149">
        <f t="shared" si="1"/>
        <v>7262.9459999999999</v>
      </c>
      <c r="G25" s="169" t="s">
        <v>4097</v>
      </c>
      <c r="H25" s="151" t="s">
        <v>837</v>
      </c>
      <c r="I25" s="6">
        <v>1</v>
      </c>
      <c r="J25" s="147">
        <v>45910</v>
      </c>
    </row>
    <row r="26" spans="1:10" s="75" customFormat="1" ht="53.25" customHeight="1">
      <c r="A26" s="147" t="s">
        <v>4098</v>
      </c>
      <c r="B26" s="147" t="s">
        <v>2476</v>
      </c>
      <c r="C26" s="150" t="s">
        <v>2477</v>
      </c>
      <c r="D26" s="149">
        <v>5359.92</v>
      </c>
      <c r="E26" s="149">
        <f t="shared" si="2"/>
        <v>375.19440000000003</v>
      </c>
      <c r="F26" s="149">
        <f t="shared" si="1"/>
        <v>5735.1144000000004</v>
      </c>
      <c r="G26" s="169" t="s">
        <v>4099</v>
      </c>
      <c r="H26" s="151" t="s">
        <v>837</v>
      </c>
      <c r="I26" s="6">
        <v>1</v>
      </c>
      <c r="J26" s="147">
        <v>45916</v>
      </c>
    </row>
    <row r="27" spans="1:10" s="75" customFormat="1" ht="31.5" customHeight="1">
      <c r="A27" s="147" t="s">
        <v>4100</v>
      </c>
      <c r="B27" s="147" t="s">
        <v>3651</v>
      </c>
      <c r="C27" s="150" t="s">
        <v>3652</v>
      </c>
      <c r="D27" s="149">
        <v>7100</v>
      </c>
      <c r="E27" s="149">
        <f t="shared" si="2"/>
        <v>497.00000000000006</v>
      </c>
      <c r="F27" s="149">
        <f t="shared" si="1"/>
        <v>7597</v>
      </c>
      <c r="G27" s="169" t="s">
        <v>4101</v>
      </c>
      <c r="H27" s="151" t="s">
        <v>837</v>
      </c>
      <c r="I27" s="6">
        <v>1</v>
      </c>
      <c r="J27" s="147">
        <v>45916</v>
      </c>
    </row>
    <row r="28" spans="1:10" s="75" customFormat="1" ht="22.5">
      <c r="A28" s="147" t="s">
        <v>4102</v>
      </c>
      <c r="B28" s="147" t="s">
        <v>1175</v>
      </c>
      <c r="C28" s="150" t="s">
        <v>1176</v>
      </c>
      <c r="D28" s="149">
        <v>14980</v>
      </c>
      <c r="E28" s="149">
        <f t="shared" si="2"/>
        <v>1048.6000000000001</v>
      </c>
      <c r="F28" s="149">
        <f t="shared" si="1"/>
        <v>16028.6</v>
      </c>
      <c r="G28" s="169" t="s">
        <v>4103</v>
      </c>
      <c r="H28" s="151" t="s">
        <v>837</v>
      </c>
      <c r="I28" s="6">
        <v>1</v>
      </c>
      <c r="J28" s="147">
        <v>45918</v>
      </c>
    </row>
    <row r="29" spans="1:10" s="75" customFormat="1" ht="22.5">
      <c r="A29" s="147" t="s">
        <v>4104</v>
      </c>
      <c r="B29" s="147" t="s">
        <v>438</v>
      </c>
      <c r="C29" s="150" t="s">
        <v>439</v>
      </c>
      <c r="D29" s="149">
        <v>8118</v>
      </c>
      <c r="E29" s="149">
        <f t="shared" si="2"/>
        <v>568.2600000000001</v>
      </c>
      <c r="F29" s="149">
        <f t="shared" si="1"/>
        <v>8686.26</v>
      </c>
      <c r="G29" s="169" t="s">
        <v>4105</v>
      </c>
      <c r="H29" s="151" t="s">
        <v>837</v>
      </c>
      <c r="I29" s="6">
        <v>1</v>
      </c>
      <c r="J29" s="147">
        <v>45919</v>
      </c>
    </row>
    <row r="30" spans="1:10" s="75" customFormat="1" ht="22.5">
      <c r="A30" s="147" t="s">
        <v>4106</v>
      </c>
      <c r="B30" s="147" t="s">
        <v>4107</v>
      </c>
      <c r="C30" s="150" t="s">
        <v>4108</v>
      </c>
      <c r="D30" s="149">
        <v>14700</v>
      </c>
      <c r="E30" s="149">
        <f t="shared" si="2"/>
        <v>1029</v>
      </c>
      <c r="F30" s="149">
        <f t="shared" si="1"/>
        <v>15729</v>
      </c>
      <c r="G30" s="169" t="s">
        <v>4109</v>
      </c>
      <c r="H30" s="151" t="s">
        <v>837</v>
      </c>
      <c r="I30" s="6">
        <v>1</v>
      </c>
      <c r="J30" s="147">
        <v>45919</v>
      </c>
    </row>
    <row r="31" spans="1:10" s="75" customFormat="1" ht="30" customHeight="1">
      <c r="A31" s="147" t="s">
        <v>4110</v>
      </c>
      <c r="B31" s="147" t="s">
        <v>4111</v>
      </c>
      <c r="C31" s="150" t="s">
        <v>4112</v>
      </c>
      <c r="D31" s="149">
        <v>13230</v>
      </c>
      <c r="E31" s="149">
        <v>0</v>
      </c>
      <c r="F31" s="149">
        <f t="shared" si="1"/>
        <v>13230</v>
      </c>
      <c r="G31" s="169" t="s">
        <v>4113</v>
      </c>
      <c r="H31" s="151" t="s">
        <v>837</v>
      </c>
      <c r="I31" s="6">
        <v>12</v>
      </c>
      <c r="J31" s="147">
        <v>45925</v>
      </c>
    </row>
    <row r="32" spans="1:10" s="75" customFormat="1" ht="38.25" customHeight="1">
      <c r="A32" s="147" t="s">
        <v>4114</v>
      </c>
      <c r="B32" s="147" t="s">
        <v>4115</v>
      </c>
      <c r="C32" s="150" t="s">
        <v>4116</v>
      </c>
      <c r="D32" s="149">
        <v>5528.07</v>
      </c>
      <c r="E32" s="149">
        <f>+D32*0.07</f>
        <v>386.9649</v>
      </c>
      <c r="F32" s="149">
        <f t="shared" si="1"/>
        <v>5915.0348999999997</v>
      </c>
      <c r="G32" s="169" t="s">
        <v>4117</v>
      </c>
      <c r="H32" s="151" t="s">
        <v>837</v>
      </c>
      <c r="I32" s="6">
        <v>12</v>
      </c>
      <c r="J32" s="147">
        <v>45925</v>
      </c>
    </row>
    <row r="33" spans="1:10" s="75" customFormat="1" ht="43.5" customHeight="1">
      <c r="A33" s="147" t="s">
        <v>4118</v>
      </c>
      <c r="B33" s="147" t="s">
        <v>4119</v>
      </c>
      <c r="C33" s="150" t="s">
        <v>4120</v>
      </c>
      <c r="D33" s="149">
        <v>14800</v>
      </c>
      <c r="E33" s="149">
        <f>+D33*0.07</f>
        <v>1036</v>
      </c>
      <c r="F33" s="149">
        <f t="shared" si="1"/>
        <v>15836</v>
      </c>
      <c r="G33" s="169" t="s">
        <v>4121</v>
      </c>
      <c r="H33" s="151" t="s">
        <v>837</v>
      </c>
      <c r="I33" s="6">
        <v>12</v>
      </c>
      <c r="J33" s="147">
        <v>45925</v>
      </c>
    </row>
    <row r="34" spans="1:10" s="75" customFormat="1" ht="39" customHeight="1">
      <c r="A34" s="147" t="s">
        <v>4122</v>
      </c>
      <c r="B34" s="147" t="s">
        <v>4123</v>
      </c>
      <c r="C34" s="150" t="s">
        <v>3463</v>
      </c>
      <c r="D34" s="149">
        <v>14900</v>
      </c>
      <c r="E34" s="149">
        <f>+D34*0.07</f>
        <v>1043</v>
      </c>
      <c r="F34" s="149">
        <f t="shared" si="1"/>
        <v>15943</v>
      </c>
      <c r="G34" s="169" t="s">
        <v>4124</v>
      </c>
      <c r="H34" s="151" t="s">
        <v>837</v>
      </c>
      <c r="I34" s="6">
        <v>4</v>
      </c>
      <c r="J34" s="147">
        <v>45925</v>
      </c>
    </row>
    <row r="35" spans="1:10" s="75" customFormat="1" ht="38.25" customHeight="1">
      <c r="A35" s="147" t="s">
        <v>4125</v>
      </c>
      <c r="B35" s="147" t="s">
        <v>2459</v>
      </c>
      <c r="C35" s="150" t="s">
        <v>2460</v>
      </c>
      <c r="D35" s="149">
        <v>14950</v>
      </c>
      <c r="E35" s="149">
        <f>+D35*0.07</f>
        <v>1046.5</v>
      </c>
      <c r="F35" s="149">
        <f t="shared" si="1"/>
        <v>15996.5</v>
      </c>
      <c r="G35" s="169" t="s">
        <v>4126</v>
      </c>
      <c r="H35" s="151" t="s">
        <v>1021</v>
      </c>
      <c r="I35" s="6">
        <v>3</v>
      </c>
      <c r="J35" s="147">
        <v>45927</v>
      </c>
    </row>
    <row r="37" spans="1:10">
      <c r="E37" s="76"/>
    </row>
    <row r="38" spans="1:10">
      <c r="E38" s="76"/>
    </row>
    <row r="39" spans="1:10">
      <c r="E39"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sheetPr>
    <tabColor theme="3" tint="0.79998168889431442"/>
    <pageSetUpPr fitToPage="1"/>
  </sheetPr>
  <dimension ref="A1:I32"/>
  <sheetViews>
    <sheetView zoomScale="98" zoomScaleNormal="98" workbookViewId="0">
      <selection activeCell="F33" sqref="F33"/>
    </sheetView>
  </sheetViews>
  <sheetFormatPr baseColWidth="10" defaultColWidth="11.42578125" defaultRowHeight="11.25"/>
  <cols>
    <col min="1" max="2" width="11.42578125" style="74"/>
    <col min="3" max="3" width="36" style="74" customWidth="1"/>
    <col min="4" max="4" width="11.42578125" style="74"/>
    <col min="5" max="6" width="11.42578125" style="74" customWidth="1"/>
    <col min="7" max="7" width="57.5703125" style="74" customWidth="1"/>
    <col min="8" max="9" width="11.42578125" style="74" customWidth="1"/>
    <col min="10" max="16384" width="11.42578125" style="74"/>
  </cols>
  <sheetData>
    <row r="1" spans="1:9" ht="23.25" customHeight="1">
      <c r="A1" s="235" t="s">
        <v>476</v>
      </c>
      <c r="B1" s="236"/>
      <c r="C1" s="236"/>
      <c r="D1" s="236"/>
      <c r="E1" s="236"/>
      <c r="F1" s="236"/>
      <c r="G1" s="236"/>
      <c r="H1" s="236"/>
      <c r="I1" s="237"/>
    </row>
    <row r="2" spans="1:9" ht="20.25">
      <c r="A2" s="54" t="s">
        <v>1</v>
      </c>
      <c r="B2" s="52" t="s">
        <v>2</v>
      </c>
      <c r="C2" s="52" t="s">
        <v>3</v>
      </c>
      <c r="D2" s="53" t="s">
        <v>477</v>
      </c>
      <c r="E2" s="53" t="s">
        <v>5</v>
      </c>
      <c r="F2" s="53" t="s">
        <v>478</v>
      </c>
      <c r="G2" s="52" t="s">
        <v>7</v>
      </c>
      <c r="H2" s="52" t="s">
        <v>479</v>
      </c>
      <c r="I2" s="55" t="s">
        <v>9</v>
      </c>
    </row>
    <row r="3" spans="1:9" s="75" customFormat="1">
      <c r="A3" s="2" t="s">
        <v>480</v>
      </c>
      <c r="B3" s="1" t="s">
        <v>481</v>
      </c>
      <c r="C3" s="19" t="s">
        <v>482</v>
      </c>
      <c r="D3" s="4">
        <v>6325</v>
      </c>
      <c r="E3" s="4">
        <f>+D3*0.07</f>
        <v>442.75000000000006</v>
      </c>
      <c r="F3" s="4">
        <f>+D3+E3</f>
        <v>6767.75</v>
      </c>
      <c r="G3" s="5" t="s">
        <v>483</v>
      </c>
      <c r="H3" s="6">
        <v>1</v>
      </c>
      <c r="I3" s="7">
        <v>44201</v>
      </c>
    </row>
    <row r="4" spans="1:9" s="75" customFormat="1" ht="20.25" customHeight="1">
      <c r="A4" s="2" t="s">
        <v>484</v>
      </c>
      <c r="B4" s="1" t="s">
        <v>485</v>
      </c>
      <c r="C4" s="19" t="s">
        <v>486</v>
      </c>
      <c r="D4" s="4">
        <v>5700</v>
      </c>
      <c r="E4" s="4">
        <f>+D4*0.07</f>
        <v>399.00000000000006</v>
      </c>
      <c r="F4" s="4">
        <f>+D4+E4</f>
        <v>6099</v>
      </c>
      <c r="G4" s="5" t="s">
        <v>487</v>
      </c>
      <c r="H4" s="6">
        <v>1</v>
      </c>
      <c r="I4" s="7">
        <v>44201</v>
      </c>
    </row>
    <row r="5" spans="1:9" s="75" customFormat="1">
      <c r="A5" s="2" t="s">
        <v>488</v>
      </c>
      <c r="B5" s="1" t="s">
        <v>489</v>
      </c>
      <c r="C5" s="19" t="s">
        <v>490</v>
      </c>
      <c r="D5" s="4">
        <v>8722.7099999999991</v>
      </c>
      <c r="E5" s="4">
        <f t="shared" ref="E5:E6" si="0">+D5*0.07</f>
        <v>610.58969999999999</v>
      </c>
      <c r="F5" s="4">
        <f t="shared" ref="F5:F28" si="1">+D5+E5</f>
        <v>9333.2996999999996</v>
      </c>
      <c r="G5" s="5" t="s">
        <v>491</v>
      </c>
      <c r="H5" s="6">
        <v>3</v>
      </c>
      <c r="I5" s="7">
        <v>44203</v>
      </c>
    </row>
    <row r="6" spans="1:9" s="75" customFormat="1" ht="24" customHeight="1">
      <c r="A6" s="2" t="s">
        <v>492</v>
      </c>
      <c r="B6" s="1" t="s">
        <v>493</v>
      </c>
      <c r="C6" s="19" t="s">
        <v>494</v>
      </c>
      <c r="D6" s="4">
        <v>11520</v>
      </c>
      <c r="E6" s="4">
        <f t="shared" si="0"/>
        <v>806.40000000000009</v>
      </c>
      <c r="F6" s="4">
        <f t="shared" si="1"/>
        <v>12326.4</v>
      </c>
      <c r="G6" s="5" t="s">
        <v>495</v>
      </c>
      <c r="H6" s="6">
        <v>12</v>
      </c>
      <c r="I6" s="7">
        <v>44260</v>
      </c>
    </row>
    <row r="7" spans="1:9" s="75" customFormat="1" ht="22.5">
      <c r="A7" s="2" t="s">
        <v>496</v>
      </c>
      <c r="B7" s="1" t="s">
        <v>497</v>
      </c>
      <c r="C7" s="19" t="s">
        <v>498</v>
      </c>
      <c r="D7" s="4">
        <v>14880</v>
      </c>
      <c r="E7" s="4">
        <f>+D7*0.03</f>
        <v>446.4</v>
      </c>
      <c r="F7" s="4">
        <f t="shared" si="1"/>
        <v>15326.4</v>
      </c>
      <c r="G7" s="5" t="s">
        <v>499</v>
      </c>
      <c r="H7" s="6">
        <v>1</v>
      </c>
      <c r="I7" s="7">
        <v>44211</v>
      </c>
    </row>
    <row r="8" spans="1:9" s="75" customFormat="1">
      <c r="A8" s="2" t="s">
        <v>500</v>
      </c>
      <c r="B8" s="1" t="s">
        <v>501</v>
      </c>
      <c r="C8" s="19" t="s">
        <v>502</v>
      </c>
      <c r="D8" s="4">
        <v>3410</v>
      </c>
      <c r="E8" s="4">
        <f>+D8*0.07</f>
        <v>238.70000000000002</v>
      </c>
      <c r="F8" s="4">
        <f t="shared" si="1"/>
        <v>3648.7</v>
      </c>
      <c r="G8" s="5" t="s">
        <v>503</v>
      </c>
      <c r="H8" s="6">
        <v>1</v>
      </c>
      <c r="I8" s="7">
        <v>44216</v>
      </c>
    </row>
    <row r="9" spans="1:9" s="75" customFormat="1">
      <c r="A9" s="2" t="s">
        <v>504</v>
      </c>
      <c r="B9" s="1" t="s">
        <v>505</v>
      </c>
      <c r="C9" s="19" t="s">
        <v>506</v>
      </c>
      <c r="D9" s="4">
        <v>13058.5</v>
      </c>
      <c r="E9" s="4">
        <f>+D9*0.07</f>
        <v>914.09500000000014</v>
      </c>
      <c r="F9" s="4">
        <f t="shared" si="1"/>
        <v>13972.594999999999</v>
      </c>
      <c r="G9" s="5" t="s">
        <v>507</v>
      </c>
      <c r="H9" s="6">
        <v>3</v>
      </c>
      <c r="I9" s="7">
        <v>44221</v>
      </c>
    </row>
    <row r="10" spans="1:9" s="75" customFormat="1">
      <c r="A10" s="2" t="s">
        <v>508</v>
      </c>
      <c r="B10" s="1" t="s">
        <v>23</v>
      </c>
      <c r="C10" s="19" t="s">
        <v>509</v>
      </c>
      <c r="D10" s="4">
        <v>5377.56</v>
      </c>
      <c r="E10" s="4">
        <f>+D10*0.07</f>
        <v>376.42920000000004</v>
      </c>
      <c r="F10" s="4">
        <f t="shared" si="1"/>
        <v>5753.9892</v>
      </c>
      <c r="G10" s="5" t="s">
        <v>510</v>
      </c>
      <c r="H10" s="6">
        <v>12</v>
      </c>
      <c r="I10" s="7">
        <v>44221</v>
      </c>
    </row>
    <row r="11" spans="1:9" s="75" customFormat="1">
      <c r="A11" s="2" t="s">
        <v>511</v>
      </c>
      <c r="B11" s="1" t="s">
        <v>188</v>
      </c>
      <c r="C11" s="19" t="s">
        <v>189</v>
      </c>
      <c r="D11" s="4">
        <v>5992.5</v>
      </c>
      <c r="E11" s="4">
        <f>+D11*0.07</f>
        <v>419.47500000000002</v>
      </c>
      <c r="F11" s="4">
        <f t="shared" si="1"/>
        <v>6411.9750000000004</v>
      </c>
      <c r="G11" s="5" t="s">
        <v>512</v>
      </c>
      <c r="H11" s="6">
        <v>1</v>
      </c>
      <c r="I11" s="7">
        <v>44221</v>
      </c>
    </row>
    <row r="12" spans="1:9" s="75" customFormat="1">
      <c r="A12" s="2" t="s">
        <v>513</v>
      </c>
      <c r="B12" s="1" t="s">
        <v>514</v>
      </c>
      <c r="C12" s="19" t="s">
        <v>515</v>
      </c>
      <c r="D12" s="4">
        <v>3708.57</v>
      </c>
      <c r="E12" s="4">
        <v>0</v>
      </c>
      <c r="F12" s="4">
        <f t="shared" si="1"/>
        <v>3708.57</v>
      </c>
      <c r="G12" s="5" t="s">
        <v>516</v>
      </c>
      <c r="H12" s="6">
        <v>2</v>
      </c>
      <c r="I12" s="7">
        <v>44223</v>
      </c>
    </row>
    <row r="13" spans="1:9" s="75" customFormat="1" ht="22.5">
      <c r="A13" s="2" t="s">
        <v>517</v>
      </c>
      <c r="B13" s="1" t="s">
        <v>396</v>
      </c>
      <c r="C13" s="19" t="s">
        <v>397</v>
      </c>
      <c r="D13" s="4">
        <v>11460.82</v>
      </c>
      <c r="E13" s="4">
        <f>+D13*0.07</f>
        <v>802.25740000000008</v>
      </c>
      <c r="F13" s="4">
        <f t="shared" si="1"/>
        <v>12263.0774</v>
      </c>
      <c r="G13" s="5" t="s">
        <v>518</v>
      </c>
      <c r="H13" s="6">
        <v>1</v>
      </c>
      <c r="I13" s="7" t="s">
        <v>475</v>
      </c>
    </row>
    <row r="14" spans="1:9" s="75" customFormat="1">
      <c r="A14" s="2" t="s">
        <v>519</v>
      </c>
      <c r="B14" s="1" t="s">
        <v>137</v>
      </c>
      <c r="C14" s="19" t="s">
        <v>138</v>
      </c>
      <c r="D14" s="4">
        <v>6051.2</v>
      </c>
      <c r="E14" s="4">
        <v>0</v>
      </c>
      <c r="F14" s="4">
        <f t="shared" si="1"/>
        <v>6051.2</v>
      </c>
      <c r="G14" s="5" t="s">
        <v>520</v>
      </c>
      <c r="H14" s="6">
        <v>24</v>
      </c>
      <c r="I14" s="7">
        <v>44223</v>
      </c>
    </row>
    <row r="15" spans="1:9" s="75" customFormat="1" ht="22.5">
      <c r="A15" s="2" t="s">
        <v>521</v>
      </c>
      <c r="B15" s="1" t="s">
        <v>522</v>
      </c>
      <c r="C15" s="19" t="s">
        <v>523</v>
      </c>
      <c r="D15" s="4">
        <v>12429</v>
      </c>
      <c r="E15" s="4">
        <f>+D15*0.07</f>
        <v>870.03000000000009</v>
      </c>
      <c r="F15" s="4">
        <f t="shared" si="1"/>
        <v>13299.03</v>
      </c>
      <c r="G15" s="5" t="s">
        <v>524</v>
      </c>
      <c r="H15" s="6">
        <v>10</v>
      </c>
      <c r="I15" s="7">
        <v>44228</v>
      </c>
    </row>
    <row r="16" spans="1:9" s="75" customFormat="1" ht="22.5">
      <c r="A16" s="2" t="s">
        <v>525</v>
      </c>
      <c r="B16" s="1" t="s">
        <v>526</v>
      </c>
      <c r="C16" s="19" t="s">
        <v>527</v>
      </c>
      <c r="D16" s="4">
        <v>3215.1</v>
      </c>
      <c r="E16" s="4">
        <v>0</v>
      </c>
      <c r="F16" s="4">
        <f t="shared" si="1"/>
        <v>3215.1</v>
      </c>
      <c r="G16" s="5" t="s">
        <v>528</v>
      </c>
      <c r="H16" s="6">
        <v>1</v>
      </c>
      <c r="I16" s="7">
        <v>44231</v>
      </c>
    </row>
    <row r="17" spans="1:9" s="75" customFormat="1" ht="33.75">
      <c r="A17" s="2" t="s">
        <v>529</v>
      </c>
      <c r="B17" s="1" t="s">
        <v>530</v>
      </c>
      <c r="C17" s="19" t="s">
        <v>531</v>
      </c>
      <c r="D17" s="4">
        <v>8472</v>
      </c>
      <c r="E17" s="4">
        <f t="shared" ref="E17:E23" si="2">+D17*0.07</f>
        <v>593.04000000000008</v>
      </c>
      <c r="F17" s="4">
        <f t="shared" si="1"/>
        <v>9065.0400000000009</v>
      </c>
      <c r="G17" s="5" t="s">
        <v>532</v>
      </c>
      <c r="H17" s="6">
        <v>1</v>
      </c>
      <c r="I17" s="7">
        <v>44242</v>
      </c>
    </row>
    <row r="18" spans="1:9" s="75" customFormat="1" ht="22.5">
      <c r="A18" s="2" t="s">
        <v>533</v>
      </c>
      <c r="B18" s="1" t="s">
        <v>534</v>
      </c>
      <c r="C18" s="19" t="s">
        <v>535</v>
      </c>
      <c r="D18" s="4">
        <v>7702.98</v>
      </c>
      <c r="E18" s="4">
        <f t="shared" si="2"/>
        <v>539.20860000000005</v>
      </c>
      <c r="F18" s="4">
        <f t="shared" si="1"/>
        <v>8242.1885999999995</v>
      </c>
      <c r="G18" s="5" t="s">
        <v>536</v>
      </c>
      <c r="H18" s="6">
        <v>1</v>
      </c>
      <c r="I18" s="7">
        <v>44244</v>
      </c>
    </row>
    <row r="19" spans="1:9" s="75" customFormat="1" ht="22.5">
      <c r="A19" s="1" t="s">
        <v>537</v>
      </c>
      <c r="B19" s="1" t="s">
        <v>538</v>
      </c>
      <c r="C19" s="19" t="s">
        <v>539</v>
      </c>
      <c r="D19" s="4">
        <v>11000</v>
      </c>
      <c r="E19" s="4">
        <f t="shared" si="2"/>
        <v>770.00000000000011</v>
      </c>
      <c r="F19" s="4">
        <f t="shared" si="1"/>
        <v>11770</v>
      </c>
      <c r="G19" s="5" t="s">
        <v>540</v>
      </c>
      <c r="H19" s="6">
        <v>11</v>
      </c>
      <c r="I19" s="1">
        <v>44224</v>
      </c>
    </row>
    <row r="20" spans="1:9" s="75" customFormat="1" ht="22.5">
      <c r="A20" s="1" t="s">
        <v>541</v>
      </c>
      <c r="B20" s="1" t="s">
        <v>230</v>
      </c>
      <c r="C20" s="19" t="s">
        <v>542</v>
      </c>
      <c r="D20" s="4">
        <v>5375</v>
      </c>
      <c r="E20" s="4">
        <f t="shared" si="2"/>
        <v>376.25000000000006</v>
      </c>
      <c r="F20" s="4">
        <f t="shared" si="1"/>
        <v>5751.25</v>
      </c>
      <c r="G20" s="5" t="s">
        <v>543</v>
      </c>
      <c r="H20" s="6">
        <v>9</v>
      </c>
      <c r="I20" s="1">
        <v>44257</v>
      </c>
    </row>
    <row r="21" spans="1:9" s="75" customFormat="1" ht="22.5">
      <c r="A21" s="1" t="s">
        <v>544</v>
      </c>
      <c r="B21" s="1" t="s">
        <v>131</v>
      </c>
      <c r="C21" s="19" t="s">
        <v>545</v>
      </c>
      <c r="D21" s="4">
        <v>8000</v>
      </c>
      <c r="E21" s="4">
        <f t="shared" si="2"/>
        <v>560</v>
      </c>
      <c r="F21" s="4">
        <f t="shared" si="1"/>
        <v>8560</v>
      </c>
      <c r="G21" s="5" t="s">
        <v>546</v>
      </c>
      <c r="H21" s="6">
        <v>2</v>
      </c>
      <c r="I21" s="1">
        <v>44259</v>
      </c>
    </row>
    <row r="22" spans="1:9" s="75" customFormat="1" ht="24.75" customHeight="1">
      <c r="A22" s="1" t="s">
        <v>547</v>
      </c>
      <c r="B22" s="1" t="s">
        <v>548</v>
      </c>
      <c r="C22" s="19" t="s">
        <v>549</v>
      </c>
      <c r="D22" s="4">
        <v>3968.24</v>
      </c>
      <c r="E22" s="4">
        <f t="shared" si="2"/>
        <v>277.77680000000004</v>
      </c>
      <c r="F22" s="4">
        <f t="shared" si="1"/>
        <v>4246.0167999999994</v>
      </c>
      <c r="G22" s="5" t="s">
        <v>550</v>
      </c>
      <c r="H22" s="6">
        <v>1</v>
      </c>
      <c r="I22" s="1">
        <v>44258</v>
      </c>
    </row>
    <row r="23" spans="1:9" s="75" customFormat="1" ht="15" customHeight="1">
      <c r="A23" s="1" t="s">
        <v>551</v>
      </c>
      <c r="B23" s="1" t="s">
        <v>552</v>
      </c>
      <c r="C23" s="19" t="s">
        <v>553</v>
      </c>
      <c r="D23" s="4">
        <v>12605.98</v>
      </c>
      <c r="E23" s="4">
        <f t="shared" si="2"/>
        <v>882.41860000000008</v>
      </c>
      <c r="F23" s="4">
        <f t="shared" si="1"/>
        <v>13488.3986</v>
      </c>
      <c r="G23" s="5" t="s">
        <v>554</v>
      </c>
      <c r="H23" s="6">
        <v>1</v>
      </c>
      <c r="I23" s="1">
        <v>44267</v>
      </c>
    </row>
    <row r="24" spans="1:9" s="75" customFormat="1" ht="22.5">
      <c r="A24" s="1" t="s">
        <v>555</v>
      </c>
      <c r="B24" s="1" t="s">
        <v>556</v>
      </c>
      <c r="C24" s="19" t="s">
        <v>557</v>
      </c>
      <c r="D24" s="4">
        <v>2700</v>
      </c>
      <c r="E24" s="4">
        <v>0</v>
      </c>
      <c r="F24" s="4">
        <f t="shared" si="1"/>
        <v>2700</v>
      </c>
      <c r="G24" s="5" t="s">
        <v>558</v>
      </c>
      <c r="H24" s="6">
        <v>2</v>
      </c>
      <c r="I24" s="1">
        <v>44270</v>
      </c>
    </row>
    <row r="25" spans="1:9" s="75" customFormat="1" ht="14.25" customHeight="1">
      <c r="A25" s="1" t="s">
        <v>559</v>
      </c>
      <c r="B25" s="1" t="s">
        <v>560</v>
      </c>
      <c r="C25" s="19" t="s">
        <v>561</v>
      </c>
      <c r="D25" s="4">
        <v>3878.96</v>
      </c>
      <c r="E25" s="4">
        <f>+D25*0.07</f>
        <v>271.52720000000005</v>
      </c>
      <c r="F25" s="4">
        <f t="shared" si="1"/>
        <v>4150.4872000000005</v>
      </c>
      <c r="G25" s="5" t="s">
        <v>562</v>
      </c>
      <c r="H25" s="6">
        <v>1</v>
      </c>
      <c r="I25" s="1">
        <v>44286</v>
      </c>
    </row>
    <row r="26" spans="1:9" s="75" customFormat="1" ht="24" customHeight="1">
      <c r="A26" s="1" t="s">
        <v>563</v>
      </c>
      <c r="B26" s="1" t="s">
        <v>471</v>
      </c>
      <c r="C26" s="19" t="s">
        <v>564</v>
      </c>
      <c r="D26" s="4">
        <v>7622.06</v>
      </c>
      <c r="E26" s="4">
        <f>+D26*0.07</f>
        <v>533.54420000000005</v>
      </c>
      <c r="F26" s="4">
        <f t="shared" si="1"/>
        <v>8155.6042000000007</v>
      </c>
      <c r="G26" s="5" t="s">
        <v>565</v>
      </c>
      <c r="H26" s="6">
        <v>1</v>
      </c>
      <c r="I26" s="1">
        <v>44286</v>
      </c>
    </row>
    <row r="27" spans="1:9" s="75" customFormat="1" ht="15" customHeight="1">
      <c r="A27" s="1" t="s">
        <v>566</v>
      </c>
      <c r="B27" s="1" t="s">
        <v>567</v>
      </c>
      <c r="C27" s="19" t="s">
        <v>568</v>
      </c>
      <c r="D27" s="4">
        <v>10269.48</v>
      </c>
      <c r="E27" s="4">
        <f>+D27*0.07</f>
        <v>718.86360000000002</v>
      </c>
      <c r="F27" s="4">
        <f t="shared" si="1"/>
        <v>10988.3436</v>
      </c>
      <c r="G27" s="5" t="s">
        <v>569</v>
      </c>
      <c r="H27" s="6">
        <v>1</v>
      </c>
      <c r="I27" s="1">
        <v>44286</v>
      </c>
    </row>
    <row r="28" spans="1:9" s="75" customFormat="1" ht="15" customHeight="1">
      <c r="A28" s="1" t="s">
        <v>570</v>
      </c>
      <c r="B28" s="1" t="s">
        <v>65</v>
      </c>
      <c r="C28" s="19" t="s">
        <v>66</v>
      </c>
      <c r="D28" s="4">
        <v>9943.41</v>
      </c>
      <c r="E28" s="4">
        <f>+D28*0.07</f>
        <v>696.03870000000006</v>
      </c>
      <c r="F28" s="4">
        <f t="shared" si="1"/>
        <v>10639.448700000001</v>
      </c>
      <c r="G28" s="5" t="s">
        <v>571</v>
      </c>
      <c r="H28" s="6">
        <v>1</v>
      </c>
      <c r="I28" s="1">
        <v>44286</v>
      </c>
    </row>
    <row r="31" spans="1:9">
      <c r="F31" s="76"/>
    </row>
    <row r="32" spans="1:9">
      <c r="F32" s="76"/>
    </row>
  </sheetData>
  <mergeCells count="1">
    <mergeCell ref="A1:I1"/>
  </mergeCells>
  <printOptions gridLines="1"/>
  <pageMargins left="0.70866141732283472" right="0.70866141732283472" top="0.74803149606299213" bottom="0.74803149606299213" header="0.31496062992125984" footer="0.31496062992125984"/>
  <pageSetup paperSize="9" scale="79" orientation="landscape" r:id="rId1"/>
  <ignoredErrors>
    <ignoredError sqref="E7" formula="1"/>
  </ignoredErrors>
</worksheet>
</file>

<file path=xl/worksheets/sheet21.xml><?xml version="1.0" encoding="utf-8"?>
<worksheet xmlns="http://schemas.openxmlformats.org/spreadsheetml/2006/main" xmlns:r="http://schemas.openxmlformats.org/officeDocument/2006/relationships">
  <sheetPr>
    <tabColor theme="7" tint="0.79998168889431442"/>
    <pageSetUpPr fitToPage="1"/>
  </sheetPr>
  <dimension ref="A1:I27"/>
  <sheetViews>
    <sheetView zoomScaleNormal="100" workbookViewId="0">
      <selection activeCell="G19" sqref="G19"/>
    </sheetView>
  </sheetViews>
  <sheetFormatPr baseColWidth="10" defaultRowHeight="15"/>
  <cols>
    <col min="3" max="3" width="38" customWidth="1"/>
    <col min="4" max="4" width="11.5703125" customWidth="1"/>
    <col min="5" max="5" width="9.85546875" bestFit="1" customWidth="1"/>
    <col min="6" max="6" width="10.85546875" bestFit="1" customWidth="1"/>
    <col min="7" max="7" width="57.85546875" customWidth="1"/>
    <col min="8" max="8" width="9.85546875" customWidth="1"/>
    <col min="9" max="9" width="9.5703125" customWidth="1"/>
  </cols>
  <sheetData>
    <row r="1" spans="1:9" ht="15.75" customHeight="1" thickBot="1">
      <c r="A1" s="238" t="s">
        <v>388</v>
      </c>
      <c r="B1" s="239"/>
      <c r="C1" s="239"/>
      <c r="D1" s="239"/>
      <c r="E1" s="239"/>
      <c r="F1" s="239"/>
      <c r="G1" s="239"/>
      <c r="H1" s="239"/>
      <c r="I1" s="240"/>
    </row>
    <row r="2" spans="1:9" ht="22.5">
      <c r="A2" s="62" t="s">
        <v>1</v>
      </c>
      <c r="B2" s="63" t="s">
        <v>2</v>
      </c>
      <c r="C2" s="63" t="s">
        <v>3</v>
      </c>
      <c r="D2" s="64" t="s">
        <v>4</v>
      </c>
      <c r="E2" s="64" t="s">
        <v>5</v>
      </c>
      <c r="F2" s="64" t="s">
        <v>6</v>
      </c>
      <c r="G2" s="63" t="s">
        <v>7</v>
      </c>
      <c r="H2" s="63" t="s">
        <v>8</v>
      </c>
      <c r="I2" s="65" t="s">
        <v>9</v>
      </c>
    </row>
    <row r="3" spans="1:9">
      <c r="A3" s="2" t="s">
        <v>389</v>
      </c>
      <c r="B3" s="1" t="s">
        <v>390</v>
      </c>
      <c r="C3" s="3" t="s">
        <v>391</v>
      </c>
      <c r="D3" s="4">
        <v>6250</v>
      </c>
      <c r="E3" s="4">
        <v>0</v>
      </c>
      <c r="F3" s="4">
        <f>+D3+E3</f>
        <v>6250</v>
      </c>
      <c r="G3" s="5" t="s">
        <v>392</v>
      </c>
      <c r="H3" s="6">
        <v>1</v>
      </c>
      <c r="I3" s="57">
        <v>44109</v>
      </c>
    </row>
    <row r="4" spans="1:9" ht="18" customHeight="1">
      <c r="A4" s="2" t="s">
        <v>393</v>
      </c>
      <c r="B4" s="1" t="s">
        <v>41</v>
      </c>
      <c r="C4" s="3" t="s">
        <v>42</v>
      </c>
      <c r="D4" s="4">
        <v>13033.57</v>
      </c>
      <c r="E4" s="4">
        <f>+D4*0.07</f>
        <v>912.34990000000005</v>
      </c>
      <c r="F4" s="4">
        <f t="shared" ref="F4:F27" si="0">+D4+E4</f>
        <v>13945.919899999999</v>
      </c>
      <c r="G4" s="66" t="s">
        <v>394</v>
      </c>
      <c r="H4" s="6">
        <v>1</v>
      </c>
      <c r="I4" s="57">
        <v>44123</v>
      </c>
    </row>
    <row r="5" spans="1:9">
      <c r="A5" s="2" t="s">
        <v>395</v>
      </c>
      <c r="B5" s="1" t="s">
        <v>396</v>
      </c>
      <c r="C5" s="3" t="s">
        <v>397</v>
      </c>
      <c r="D5" s="4">
        <v>8730.5</v>
      </c>
      <c r="E5" s="4">
        <f>+D5*0.07</f>
        <v>611.1350000000001</v>
      </c>
      <c r="F5" s="4">
        <f t="shared" si="0"/>
        <v>9341.6350000000002</v>
      </c>
      <c r="G5" s="67" t="s">
        <v>398</v>
      </c>
      <c r="H5" s="6">
        <v>1</v>
      </c>
      <c r="I5" s="57">
        <v>44123</v>
      </c>
    </row>
    <row r="6" spans="1:9">
      <c r="A6" s="2" t="s">
        <v>399</v>
      </c>
      <c r="B6" s="1" t="s">
        <v>152</v>
      </c>
      <c r="C6" s="3" t="s">
        <v>400</v>
      </c>
      <c r="D6" s="4">
        <v>7652.16</v>
      </c>
      <c r="E6" s="4">
        <f t="shared" ref="E6:E19" si="1">+D6*0.07</f>
        <v>535.65120000000002</v>
      </c>
      <c r="F6" s="4">
        <f t="shared" si="0"/>
        <v>8187.8112000000001</v>
      </c>
      <c r="G6" s="5" t="s">
        <v>401</v>
      </c>
      <c r="H6" s="6">
        <v>1</v>
      </c>
      <c r="I6" s="57">
        <v>44125</v>
      </c>
    </row>
    <row r="7" spans="1:9">
      <c r="A7" s="2" t="s">
        <v>402</v>
      </c>
      <c r="B7" s="1" t="s">
        <v>403</v>
      </c>
      <c r="C7" s="3" t="s">
        <v>404</v>
      </c>
      <c r="D7" s="4">
        <v>5112</v>
      </c>
      <c r="E7" s="4">
        <f t="shared" si="1"/>
        <v>357.84000000000003</v>
      </c>
      <c r="F7" s="4">
        <f t="shared" si="0"/>
        <v>5469.84</v>
      </c>
      <c r="G7" s="5" t="s">
        <v>405</v>
      </c>
      <c r="H7" s="6">
        <v>12</v>
      </c>
      <c r="I7" s="57">
        <v>44125</v>
      </c>
    </row>
    <row r="8" spans="1:9" ht="22.5">
      <c r="A8" s="2" t="s">
        <v>406</v>
      </c>
      <c r="B8" s="1" t="s">
        <v>407</v>
      </c>
      <c r="C8" s="3" t="s">
        <v>408</v>
      </c>
      <c r="D8" s="4">
        <v>3496</v>
      </c>
      <c r="E8" s="4">
        <f t="shared" si="1"/>
        <v>244.72000000000003</v>
      </c>
      <c r="F8" s="4">
        <f t="shared" si="0"/>
        <v>3740.7200000000003</v>
      </c>
      <c r="G8" s="67" t="s">
        <v>409</v>
      </c>
      <c r="H8" s="6">
        <v>1</v>
      </c>
      <c r="I8" s="57">
        <v>44144</v>
      </c>
    </row>
    <row r="9" spans="1:9" ht="22.5">
      <c r="A9" s="2" t="s">
        <v>410</v>
      </c>
      <c r="B9" s="1" t="s">
        <v>411</v>
      </c>
      <c r="C9" s="3" t="s">
        <v>412</v>
      </c>
      <c r="D9" s="4">
        <v>2961.25</v>
      </c>
      <c r="E9" s="4">
        <f t="shared" si="1"/>
        <v>207.28750000000002</v>
      </c>
      <c r="F9" s="4">
        <f t="shared" si="0"/>
        <v>3168.5374999999999</v>
      </c>
      <c r="G9" s="67" t="s">
        <v>413</v>
      </c>
      <c r="H9" s="6">
        <v>1</v>
      </c>
      <c r="I9" s="57">
        <v>44146</v>
      </c>
    </row>
    <row r="10" spans="1:9" ht="22.5">
      <c r="A10" s="2" t="s">
        <v>414</v>
      </c>
      <c r="B10" s="1" t="s">
        <v>415</v>
      </c>
      <c r="C10" s="3" t="s">
        <v>416</v>
      </c>
      <c r="D10" s="4">
        <v>13332.8</v>
      </c>
      <c r="E10" s="4">
        <f t="shared" si="1"/>
        <v>933.29600000000005</v>
      </c>
      <c r="F10" s="4">
        <f t="shared" si="0"/>
        <v>14266.096</v>
      </c>
      <c r="G10" s="67" t="s">
        <v>417</v>
      </c>
      <c r="H10" s="6">
        <v>1</v>
      </c>
      <c r="I10" s="57">
        <v>44147</v>
      </c>
    </row>
    <row r="11" spans="1:9">
      <c r="A11" s="2" t="s">
        <v>418</v>
      </c>
      <c r="B11" s="1" t="s">
        <v>156</v>
      </c>
      <c r="C11" s="3" t="s">
        <v>157</v>
      </c>
      <c r="D11" s="4">
        <v>10356</v>
      </c>
      <c r="E11" s="4">
        <f t="shared" si="1"/>
        <v>724.92000000000007</v>
      </c>
      <c r="F11" s="4">
        <f t="shared" si="0"/>
        <v>11080.92</v>
      </c>
      <c r="G11" s="67" t="s">
        <v>419</v>
      </c>
      <c r="H11" s="6">
        <v>1</v>
      </c>
      <c r="I11" s="57">
        <v>44151</v>
      </c>
    </row>
    <row r="12" spans="1:9">
      <c r="A12" s="2" t="s">
        <v>420</v>
      </c>
      <c r="B12" s="1" t="s">
        <v>201</v>
      </c>
      <c r="C12" s="3" t="s">
        <v>421</v>
      </c>
      <c r="D12" s="4">
        <v>4730</v>
      </c>
      <c r="E12" s="4">
        <v>0</v>
      </c>
      <c r="F12" s="4">
        <f t="shared" si="0"/>
        <v>4730</v>
      </c>
      <c r="G12" s="67" t="s">
        <v>422</v>
      </c>
      <c r="H12" s="6">
        <v>1</v>
      </c>
      <c r="I12" s="57">
        <v>44155</v>
      </c>
    </row>
    <row r="13" spans="1:9">
      <c r="A13" s="2" t="s">
        <v>423</v>
      </c>
      <c r="B13" s="1" t="s">
        <v>188</v>
      </c>
      <c r="C13" s="3" t="s">
        <v>189</v>
      </c>
      <c r="D13" s="4">
        <v>3350</v>
      </c>
      <c r="E13" s="4">
        <f t="shared" si="1"/>
        <v>234.50000000000003</v>
      </c>
      <c r="F13" s="4">
        <f t="shared" si="0"/>
        <v>3584.5</v>
      </c>
      <c r="G13" s="67" t="s">
        <v>424</v>
      </c>
      <c r="H13" s="6">
        <v>1</v>
      </c>
      <c r="I13" s="57">
        <v>44155</v>
      </c>
    </row>
    <row r="14" spans="1:9" ht="22.5">
      <c r="A14" s="2" t="s">
        <v>425</v>
      </c>
      <c r="B14" s="1" t="s">
        <v>426</v>
      </c>
      <c r="C14" s="3" t="s">
        <v>427</v>
      </c>
      <c r="D14" s="4">
        <v>4007.4</v>
      </c>
      <c r="E14" s="4">
        <f t="shared" si="1"/>
        <v>280.51800000000003</v>
      </c>
      <c r="F14" s="4">
        <f t="shared" si="0"/>
        <v>4287.9179999999997</v>
      </c>
      <c r="G14" s="67" t="s">
        <v>428</v>
      </c>
      <c r="H14" s="6">
        <v>1</v>
      </c>
      <c r="I14" s="57">
        <v>44166</v>
      </c>
    </row>
    <row r="15" spans="1:9" ht="22.5">
      <c r="A15" s="2" t="s">
        <v>429</v>
      </c>
      <c r="B15" s="1" t="s">
        <v>430</v>
      </c>
      <c r="C15" s="3" t="s">
        <v>431</v>
      </c>
      <c r="D15" s="4">
        <v>7900</v>
      </c>
      <c r="E15" s="4">
        <f t="shared" si="1"/>
        <v>553</v>
      </c>
      <c r="F15" s="4">
        <f t="shared" si="0"/>
        <v>8453</v>
      </c>
      <c r="G15" s="67" t="s">
        <v>432</v>
      </c>
      <c r="H15" s="6">
        <v>6</v>
      </c>
      <c r="I15" s="57">
        <v>44166</v>
      </c>
    </row>
    <row r="16" spans="1:9" ht="22.5">
      <c r="A16" s="2" t="s">
        <v>433</v>
      </c>
      <c r="B16" s="1" t="s">
        <v>434</v>
      </c>
      <c r="C16" s="3" t="s">
        <v>435</v>
      </c>
      <c r="D16" s="4">
        <v>3217.27</v>
      </c>
      <c r="E16" s="4">
        <f t="shared" si="1"/>
        <v>225.20890000000003</v>
      </c>
      <c r="F16" s="4">
        <f t="shared" si="0"/>
        <v>3442.4789000000001</v>
      </c>
      <c r="G16" s="67" t="s">
        <v>436</v>
      </c>
      <c r="H16" s="6">
        <v>1</v>
      </c>
      <c r="I16" s="57">
        <v>44176</v>
      </c>
    </row>
    <row r="17" spans="1:9" ht="22.5">
      <c r="A17" s="2" t="s">
        <v>437</v>
      </c>
      <c r="B17" s="1" t="s">
        <v>438</v>
      </c>
      <c r="C17" s="3" t="s">
        <v>439</v>
      </c>
      <c r="D17" s="4">
        <v>4569.53</v>
      </c>
      <c r="E17" s="4">
        <f t="shared" si="1"/>
        <v>319.86709999999999</v>
      </c>
      <c r="F17" s="4">
        <f t="shared" si="0"/>
        <v>4889.3971000000001</v>
      </c>
      <c r="G17" s="67" t="s">
        <v>440</v>
      </c>
      <c r="H17" s="6">
        <v>1</v>
      </c>
      <c r="I17" s="57">
        <v>44180</v>
      </c>
    </row>
    <row r="18" spans="1:9" ht="22.5">
      <c r="A18" s="2" t="s">
        <v>441</v>
      </c>
      <c r="B18" s="1" t="s">
        <v>208</v>
      </c>
      <c r="C18" s="3" t="s">
        <v>442</v>
      </c>
      <c r="D18" s="4">
        <v>11322.44</v>
      </c>
      <c r="E18" s="4">
        <f t="shared" si="1"/>
        <v>792.57080000000008</v>
      </c>
      <c r="F18" s="4">
        <f t="shared" si="0"/>
        <v>12115.0108</v>
      </c>
      <c r="G18" s="67" t="s">
        <v>443</v>
      </c>
      <c r="H18" s="6">
        <v>12</v>
      </c>
      <c r="I18" s="57">
        <v>44187</v>
      </c>
    </row>
    <row r="19" spans="1:9" ht="33.75">
      <c r="A19" s="2" t="s">
        <v>444</v>
      </c>
      <c r="B19" s="1" t="s">
        <v>141</v>
      </c>
      <c r="C19" s="3" t="s">
        <v>142</v>
      </c>
      <c r="D19" s="4">
        <v>5200</v>
      </c>
      <c r="E19" s="4">
        <f t="shared" si="1"/>
        <v>364.00000000000006</v>
      </c>
      <c r="F19" s="4">
        <f t="shared" si="0"/>
        <v>5564</v>
      </c>
      <c r="G19" s="67" t="s">
        <v>445</v>
      </c>
      <c r="H19" s="6">
        <v>3</v>
      </c>
      <c r="I19" s="57">
        <v>44181</v>
      </c>
    </row>
    <row r="20" spans="1:9">
      <c r="A20" s="2" t="s">
        <v>446</v>
      </c>
      <c r="B20" s="1" t="s">
        <v>245</v>
      </c>
      <c r="C20" s="3" t="s">
        <v>447</v>
      </c>
      <c r="D20" s="4">
        <v>6750</v>
      </c>
      <c r="E20" s="4">
        <f>+D20*0.03</f>
        <v>202.5</v>
      </c>
      <c r="F20" s="4">
        <f t="shared" si="0"/>
        <v>6952.5</v>
      </c>
      <c r="G20" s="67" t="s">
        <v>448</v>
      </c>
      <c r="H20" s="6">
        <v>4</v>
      </c>
      <c r="I20" s="57">
        <v>44182</v>
      </c>
    </row>
    <row r="21" spans="1:9" ht="24" customHeight="1">
      <c r="A21" s="2" t="s">
        <v>449</v>
      </c>
      <c r="B21" s="1" t="s">
        <v>450</v>
      </c>
      <c r="C21" s="3" t="s">
        <v>451</v>
      </c>
      <c r="D21" s="4">
        <v>4850</v>
      </c>
      <c r="E21" s="4">
        <f t="shared" ref="E21:E27" si="2">+D21*0.07</f>
        <v>339.50000000000006</v>
      </c>
      <c r="F21" s="4">
        <f t="shared" si="0"/>
        <v>5189.5</v>
      </c>
      <c r="G21" s="67" t="s">
        <v>452</v>
      </c>
      <c r="H21" s="6">
        <v>6</v>
      </c>
      <c r="I21" s="57">
        <v>44182</v>
      </c>
    </row>
    <row r="22" spans="1:9" ht="24.75" customHeight="1">
      <c r="A22" s="2" t="s">
        <v>453</v>
      </c>
      <c r="B22" s="1" t="s">
        <v>83</v>
      </c>
      <c r="C22" s="3" t="s">
        <v>84</v>
      </c>
      <c r="D22" s="4">
        <v>12500</v>
      </c>
      <c r="E22" s="4">
        <f t="shared" si="2"/>
        <v>875.00000000000011</v>
      </c>
      <c r="F22" s="4">
        <f t="shared" si="0"/>
        <v>13375</v>
      </c>
      <c r="G22" s="67" t="s">
        <v>454</v>
      </c>
      <c r="H22" s="6">
        <v>8</v>
      </c>
      <c r="I22" s="57" t="s">
        <v>455</v>
      </c>
    </row>
    <row r="23" spans="1:9" ht="23.25" customHeight="1">
      <c r="A23" s="2" t="s">
        <v>456</v>
      </c>
      <c r="B23" s="1" t="s">
        <v>306</v>
      </c>
      <c r="C23" s="3" t="s">
        <v>457</v>
      </c>
      <c r="D23" s="4">
        <v>6986</v>
      </c>
      <c r="E23" s="4">
        <f t="shared" si="2"/>
        <v>489.02000000000004</v>
      </c>
      <c r="F23" s="4">
        <f t="shared" si="0"/>
        <v>7475.02</v>
      </c>
      <c r="G23" s="67" t="s">
        <v>458</v>
      </c>
      <c r="H23" s="6">
        <v>1</v>
      </c>
      <c r="I23" s="57">
        <v>44189</v>
      </c>
    </row>
    <row r="24" spans="1:9">
      <c r="A24" s="2" t="s">
        <v>459</v>
      </c>
      <c r="B24" s="1" t="s">
        <v>460</v>
      </c>
      <c r="C24" s="3" t="s">
        <v>461</v>
      </c>
      <c r="D24" s="4">
        <v>5500</v>
      </c>
      <c r="E24" s="4">
        <f t="shared" si="2"/>
        <v>385.00000000000006</v>
      </c>
      <c r="F24" s="4">
        <f t="shared" si="0"/>
        <v>5885</v>
      </c>
      <c r="G24" s="67" t="s">
        <v>462</v>
      </c>
      <c r="H24" s="6">
        <v>12</v>
      </c>
      <c r="I24" s="57">
        <v>44189</v>
      </c>
    </row>
    <row r="25" spans="1:9" ht="28.5" customHeight="1">
      <c r="A25" s="2" t="s">
        <v>463</v>
      </c>
      <c r="B25" s="1" t="s">
        <v>302</v>
      </c>
      <c r="C25" s="3" t="s">
        <v>464</v>
      </c>
      <c r="D25" s="4">
        <v>2700</v>
      </c>
      <c r="E25" s="4">
        <f t="shared" si="2"/>
        <v>189.00000000000003</v>
      </c>
      <c r="F25" s="4">
        <f t="shared" si="0"/>
        <v>2889</v>
      </c>
      <c r="G25" s="67" t="s">
        <v>465</v>
      </c>
      <c r="H25" s="6">
        <v>1</v>
      </c>
      <c r="I25" s="57">
        <v>44189</v>
      </c>
    </row>
    <row r="26" spans="1:9" ht="25.5" customHeight="1">
      <c r="A26" s="2" t="s">
        <v>466</v>
      </c>
      <c r="B26" s="1" t="s">
        <v>467</v>
      </c>
      <c r="C26" s="3" t="s">
        <v>468</v>
      </c>
      <c r="D26" s="4">
        <v>4865</v>
      </c>
      <c r="E26" s="4">
        <f t="shared" si="2"/>
        <v>340.55</v>
      </c>
      <c r="F26" s="4">
        <f t="shared" si="0"/>
        <v>5205.55</v>
      </c>
      <c r="G26" s="67" t="s">
        <v>469</v>
      </c>
      <c r="H26" s="6">
        <v>1</v>
      </c>
      <c r="I26" s="57">
        <v>44195</v>
      </c>
    </row>
    <row r="27" spans="1:9" ht="27" customHeight="1" thickBot="1">
      <c r="A27" s="10" t="s">
        <v>470</v>
      </c>
      <c r="B27" s="11" t="s">
        <v>471</v>
      </c>
      <c r="C27" s="12" t="s">
        <v>472</v>
      </c>
      <c r="D27" s="13">
        <v>4909.5</v>
      </c>
      <c r="E27" s="13">
        <f t="shared" si="2"/>
        <v>343.66500000000002</v>
      </c>
      <c r="F27" s="13">
        <f t="shared" si="0"/>
        <v>5253.165</v>
      </c>
      <c r="G27" s="68" t="s">
        <v>473</v>
      </c>
      <c r="H27" s="15">
        <v>1</v>
      </c>
      <c r="I27" s="69">
        <v>44195</v>
      </c>
    </row>
  </sheetData>
  <mergeCells count="1">
    <mergeCell ref="A1:I1"/>
  </mergeCells>
  <hyperlinks>
    <hyperlink ref="B19" r:id="rId1" display="https://gestiona-04.espublico.com/?x=z2a*Yb8tj60y9iFKDMEnOA"/>
  </hyperlinks>
  <pageMargins left="0" right="0.70866141732283472" top="0.74803149606299213" bottom="0" header="0.31496062992125984" footer="0.31496062992125984"/>
  <pageSetup paperSize="9" scale="76" orientation="landscape" r:id="rId2"/>
</worksheet>
</file>

<file path=xl/worksheets/sheet22.xml><?xml version="1.0" encoding="utf-8"?>
<worksheet xmlns="http://schemas.openxmlformats.org/spreadsheetml/2006/main" xmlns:r="http://schemas.openxmlformats.org/officeDocument/2006/relationships">
  <sheetPr>
    <tabColor theme="7" tint="0.79998168889431442"/>
    <pageSetUpPr fitToPage="1"/>
  </sheetPr>
  <dimension ref="A1:N127"/>
  <sheetViews>
    <sheetView zoomScaleNormal="100" workbookViewId="0">
      <selection activeCell="E10" sqref="E10"/>
    </sheetView>
  </sheetViews>
  <sheetFormatPr baseColWidth="10" defaultRowHeight="15"/>
  <cols>
    <col min="3" max="3" width="31.28515625" bestFit="1" customWidth="1"/>
    <col min="7" max="7" width="85.5703125" customWidth="1"/>
    <col min="8" max="8" width="8.85546875" customWidth="1"/>
    <col min="9" max="9" width="11" customWidth="1"/>
  </cols>
  <sheetData>
    <row r="1" spans="1:14" ht="24" customHeight="1">
      <c r="A1" s="241" t="s">
        <v>0</v>
      </c>
      <c r="B1" s="242"/>
      <c r="C1" s="242"/>
      <c r="D1" s="242"/>
      <c r="E1" s="242"/>
      <c r="F1" s="242"/>
      <c r="G1" s="242"/>
      <c r="H1" s="242"/>
      <c r="I1" s="243"/>
    </row>
    <row r="2" spans="1:14" ht="22.5">
      <c r="A2" s="54" t="s">
        <v>1</v>
      </c>
      <c r="B2" s="52" t="s">
        <v>2</v>
      </c>
      <c r="C2" s="52" t="s">
        <v>3</v>
      </c>
      <c r="D2" s="53" t="s">
        <v>4</v>
      </c>
      <c r="E2" s="53" t="s">
        <v>5</v>
      </c>
      <c r="F2" s="53" t="s">
        <v>6</v>
      </c>
      <c r="G2" s="52" t="s">
        <v>7</v>
      </c>
      <c r="H2" s="52" t="s">
        <v>8</v>
      </c>
      <c r="I2" s="55" t="s">
        <v>9</v>
      </c>
    </row>
    <row r="3" spans="1:14">
      <c r="A3" s="2" t="s">
        <v>10</v>
      </c>
      <c r="B3" s="1" t="s">
        <v>11</v>
      </c>
      <c r="C3" s="3" t="s">
        <v>12</v>
      </c>
      <c r="D3" s="4">
        <v>4500</v>
      </c>
      <c r="E3" s="4">
        <f>+D3*0.07</f>
        <v>315.00000000000006</v>
      </c>
      <c r="F3" s="4">
        <f>+D3+E3</f>
        <v>4815</v>
      </c>
      <c r="G3" s="5" t="s">
        <v>13</v>
      </c>
      <c r="H3" s="6">
        <v>3</v>
      </c>
      <c r="I3" s="57">
        <v>44018</v>
      </c>
    </row>
    <row r="4" spans="1:14">
      <c r="A4" s="2" t="s">
        <v>14</v>
      </c>
      <c r="B4" s="1" t="s">
        <v>15</v>
      </c>
      <c r="C4" s="3" t="s">
        <v>16</v>
      </c>
      <c r="D4" s="4">
        <v>11276</v>
      </c>
      <c r="E4" s="4">
        <v>0</v>
      </c>
      <c r="F4" s="4">
        <f>+D4+E4</f>
        <v>11276</v>
      </c>
      <c r="G4" s="5" t="s">
        <v>17</v>
      </c>
      <c r="H4" s="6">
        <v>1</v>
      </c>
      <c r="I4" s="7">
        <v>44022</v>
      </c>
    </row>
    <row r="5" spans="1:14" ht="14.25" customHeight="1">
      <c r="A5" s="2" t="s">
        <v>18</v>
      </c>
      <c r="B5" s="1" t="s">
        <v>19</v>
      </c>
      <c r="C5" s="3" t="s">
        <v>20</v>
      </c>
      <c r="D5" s="4">
        <v>7641.5</v>
      </c>
      <c r="E5" s="4">
        <v>534.9</v>
      </c>
      <c r="F5" s="4">
        <f>+D5+E5</f>
        <v>8176.4</v>
      </c>
      <c r="G5" s="5" t="s">
        <v>21</v>
      </c>
      <c r="H5" s="6">
        <v>5</v>
      </c>
      <c r="I5" s="8">
        <v>44049</v>
      </c>
    </row>
    <row r="6" spans="1:14">
      <c r="A6" s="2" t="s">
        <v>22</v>
      </c>
      <c r="B6" s="1" t="s">
        <v>23</v>
      </c>
      <c r="C6" s="3" t="s">
        <v>24</v>
      </c>
      <c r="D6" s="4">
        <v>2708.55</v>
      </c>
      <c r="E6" s="4">
        <f>+D6*0.07</f>
        <v>189.59850000000003</v>
      </c>
      <c r="F6" s="4">
        <f>+D6+E6</f>
        <v>2898.1485000000002</v>
      </c>
      <c r="G6" s="5" t="s">
        <v>25</v>
      </c>
      <c r="H6" s="6">
        <v>12</v>
      </c>
      <c r="I6" s="7">
        <v>44036</v>
      </c>
    </row>
    <row r="7" spans="1:14">
      <c r="A7" s="2" t="s">
        <v>26</v>
      </c>
      <c r="B7" s="1" t="s">
        <v>27</v>
      </c>
      <c r="C7" s="3" t="s">
        <v>28</v>
      </c>
      <c r="D7" s="4">
        <v>3988.4</v>
      </c>
      <c r="E7" s="4">
        <f t="shared" ref="E7" si="0">+D7*0.07</f>
        <v>279.18800000000005</v>
      </c>
      <c r="F7" s="4">
        <f t="shared" ref="F7:F14" si="1">+D7+E7</f>
        <v>4267.5879999999997</v>
      </c>
      <c r="G7" s="5" t="s">
        <v>29</v>
      </c>
      <c r="H7" s="6">
        <v>1</v>
      </c>
      <c r="I7" s="8">
        <v>44050</v>
      </c>
    </row>
    <row r="8" spans="1:14">
      <c r="A8" s="2" t="s">
        <v>30</v>
      </c>
      <c r="B8" s="1" t="s">
        <v>27</v>
      </c>
      <c r="C8" s="3" t="s">
        <v>28</v>
      </c>
      <c r="D8" s="4">
        <v>12480</v>
      </c>
      <c r="E8" s="4">
        <f>+D8*0.07</f>
        <v>873.60000000000014</v>
      </c>
      <c r="F8" s="4">
        <f t="shared" si="1"/>
        <v>13353.6</v>
      </c>
      <c r="G8" s="9" t="s">
        <v>31</v>
      </c>
      <c r="H8" s="6">
        <v>1</v>
      </c>
      <c r="I8" s="8">
        <v>44050</v>
      </c>
    </row>
    <row r="9" spans="1:14" ht="22.5">
      <c r="A9" s="2" t="s">
        <v>32</v>
      </c>
      <c r="B9" s="1" t="s">
        <v>33</v>
      </c>
      <c r="C9" s="3" t="s">
        <v>34</v>
      </c>
      <c r="D9" s="4">
        <v>14993.19</v>
      </c>
      <c r="E9" s="4">
        <f>+D9*0.07</f>
        <v>1049.5233000000001</v>
      </c>
      <c r="F9" s="4">
        <f t="shared" si="1"/>
        <v>16042.713300000001</v>
      </c>
      <c r="G9" s="9" t="s">
        <v>35</v>
      </c>
      <c r="H9" s="6">
        <v>1</v>
      </c>
      <c r="I9" s="8">
        <v>44040</v>
      </c>
    </row>
    <row r="10" spans="1:14">
      <c r="A10" s="2" t="s">
        <v>36</v>
      </c>
      <c r="B10" s="1" t="s">
        <v>37</v>
      </c>
      <c r="C10" s="3" t="s">
        <v>38</v>
      </c>
      <c r="D10" s="4">
        <v>8000</v>
      </c>
      <c r="E10" s="4">
        <f>+D10*0</f>
        <v>0</v>
      </c>
      <c r="F10" s="4">
        <f t="shared" si="1"/>
        <v>8000</v>
      </c>
      <c r="G10" s="9" t="s">
        <v>39</v>
      </c>
      <c r="H10" s="6">
        <v>1</v>
      </c>
      <c r="I10" s="8">
        <v>44049</v>
      </c>
    </row>
    <row r="11" spans="1:14">
      <c r="A11" s="2" t="s">
        <v>40</v>
      </c>
      <c r="B11" s="1" t="s">
        <v>41</v>
      </c>
      <c r="C11" s="3" t="s">
        <v>42</v>
      </c>
      <c r="D11" s="4">
        <v>3270.06</v>
      </c>
      <c r="E11" s="4">
        <f>+D11*0.07</f>
        <v>228.90420000000003</v>
      </c>
      <c r="F11" s="4">
        <f t="shared" si="1"/>
        <v>3498.9641999999999</v>
      </c>
      <c r="G11" s="9" t="s">
        <v>43</v>
      </c>
      <c r="H11" s="6">
        <v>1</v>
      </c>
      <c r="I11" s="8">
        <v>44050</v>
      </c>
    </row>
    <row r="12" spans="1:14">
      <c r="A12" s="2" t="s">
        <v>44</v>
      </c>
      <c r="B12" s="1" t="s">
        <v>45</v>
      </c>
      <c r="C12" s="3" t="s">
        <v>46</v>
      </c>
      <c r="D12" s="4">
        <v>14500</v>
      </c>
      <c r="E12" s="4">
        <f>+D12*0.07</f>
        <v>1015.0000000000001</v>
      </c>
      <c r="F12" s="4">
        <f t="shared" si="1"/>
        <v>15515</v>
      </c>
      <c r="G12" s="9" t="s">
        <v>47</v>
      </c>
      <c r="H12" s="6">
        <v>1</v>
      </c>
      <c r="I12" s="8">
        <v>44013</v>
      </c>
    </row>
    <row r="13" spans="1:14">
      <c r="A13" s="2" t="s">
        <v>48</v>
      </c>
      <c r="B13" s="1" t="s">
        <v>49</v>
      </c>
      <c r="C13" s="3" t="s">
        <v>50</v>
      </c>
      <c r="D13" s="4">
        <v>4670</v>
      </c>
      <c r="E13" s="4">
        <f>+D13*0.07</f>
        <v>326.90000000000003</v>
      </c>
      <c r="F13" s="4">
        <f t="shared" si="1"/>
        <v>4996.8999999999996</v>
      </c>
      <c r="G13" s="9" t="s">
        <v>51</v>
      </c>
      <c r="H13" s="6">
        <v>1</v>
      </c>
      <c r="I13" s="8" t="s">
        <v>52</v>
      </c>
    </row>
    <row r="14" spans="1:14" ht="15.75" thickBot="1">
      <c r="A14" s="10" t="s">
        <v>53</v>
      </c>
      <c r="B14" s="11" t="s">
        <v>19</v>
      </c>
      <c r="C14" s="12" t="s">
        <v>20</v>
      </c>
      <c r="D14" s="13">
        <v>8672</v>
      </c>
      <c r="E14" s="13">
        <f>+D14*0.07</f>
        <v>607.04000000000008</v>
      </c>
      <c r="F14" s="13">
        <f t="shared" si="1"/>
        <v>9279.0400000000009</v>
      </c>
      <c r="G14" s="14" t="s">
        <v>54</v>
      </c>
      <c r="H14" s="15">
        <v>12</v>
      </c>
      <c r="I14" s="16">
        <v>44099</v>
      </c>
    </row>
    <row r="15" spans="1:14">
      <c r="A15" s="17"/>
      <c r="B15" s="17"/>
      <c r="C15" s="17"/>
      <c r="D15" s="17"/>
      <c r="E15" s="17"/>
      <c r="F15" s="17"/>
      <c r="G15" s="17"/>
      <c r="H15" s="17"/>
      <c r="I15" s="17"/>
    </row>
    <row r="16" spans="1:14" s="18" customFormat="1">
      <c r="A16" s="17"/>
      <c r="B16" s="17"/>
      <c r="C16" s="17"/>
      <c r="D16" s="17"/>
      <c r="E16" s="17"/>
      <c r="F16" s="17"/>
      <c r="G16" s="17"/>
      <c r="H16" s="17"/>
      <c r="I16" s="17"/>
      <c r="J16"/>
      <c r="K16"/>
      <c r="L16"/>
      <c r="M16"/>
      <c r="N16"/>
    </row>
    <row r="17" spans="1:14" s="18" customFormat="1">
      <c r="A17" s="17"/>
      <c r="B17" s="17"/>
      <c r="C17" s="17"/>
      <c r="D17" s="17"/>
      <c r="E17" s="17"/>
      <c r="F17" s="17"/>
      <c r="G17" s="17"/>
      <c r="H17" s="17"/>
      <c r="I17" s="17"/>
      <c r="J17"/>
      <c r="K17"/>
      <c r="L17"/>
      <c r="M17"/>
      <c r="N17"/>
    </row>
    <row r="18" spans="1:14" s="18" customFormat="1">
      <c r="A18" s="17"/>
      <c r="B18" s="17"/>
      <c r="C18" s="17"/>
      <c r="D18" s="17"/>
      <c r="E18" s="17"/>
      <c r="F18" s="17"/>
      <c r="G18" s="17"/>
      <c r="H18" s="17"/>
      <c r="I18" s="17"/>
      <c r="J18"/>
      <c r="K18"/>
      <c r="L18"/>
      <c r="M18"/>
      <c r="N18"/>
    </row>
    <row r="19" spans="1:14" s="18" customFormat="1">
      <c r="A19" s="17"/>
      <c r="B19" s="17"/>
      <c r="C19" s="17"/>
      <c r="D19" s="17"/>
      <c r="E19" s="17"/>
      <c r="F19" s="17"/>
      <c r="G19" s="17"/>
      <c r="H19" s="17"/>
      <c r="I19" s="17"/>
      <c r="J19"/>
      <c r="K19"/>
      <c r="L19"/>
      <c r="M19"/>
      <c r="N19"/>
    </row>
    <row r="20" spans="1:14" s="18" customFormat="1">
      <c r="A20" s="17"/>
      <c r="B20" s="17"/>
      <c r="C20" s="17"/>
      <c r="D20" s="17"/>
      <c r="E20" s="17"/>
      <c r="F20" s="17"/>
      <c r="G20" s="17"/>
      <c r="H20" s="17"/>
      <c r="I20" s="17"/>
      <c r="J20"/>
      <c r="K20"/>
      <c r="L20"/>
      <c r="M20"/>
      <c r="N20"/>
    </row>
    <row r="21" spans="1:14" s="18" customFormat="1">
      <c r="A21" s="17"/>
      <c r="B21" s="17"/>
      <c r="C21" s="17"/>
      <c r="D21" s="17"/>
      <c r="E21" s="17"/>
      <c r="F21" s="17"/>
      <c r="G21" s="17"/>
      <c r="H21" s="17"/>
      <c r="I21" s="17"/>
      <c r="J21"/>
      <c r="K21"/>
      <c r="L21"/>
      <c r="M21"/>
      <c r="N21"/>
    </row>
    <row r="22" spans="1:14" s="18" customFormat="1">
      <c r="A22" s="17"/>
      <c r="B22" s="17"/>
      <c r="C22" s="17"/>
      <c r="D22" s="17"/>
      <c r="E22" s="17"/>
      <c r="F22" s="17"/>
      <c r="G22" s="17"/>
      <c r="H22" s="17"/>
      <c r="I22" s="17"/>
      <c r="J22"/>
      <c r="K22"/>
      <c r="L22"/>
      <c r="M22"/>
      <c r="N22"/>
    </row>
    <row r="23" spans="1:14" s="18" customFormat="1">
      <c r="A23" s="17"/>
      <c r="B23" s="17"/>
      <c r="C23" s="17"/>
      <c r="D23" s="17"/>
      <c r="E23" s="17"/>
      <c r="F23" s="17"/>
      <c r="G23" s="17"/>
      <c r="H23" s="17"/>
      <c r="I23" s="17"/>
      <c r="J23"/>
      <c r="K23"/>
      <c r="L23"/>
      <c r="M23"/>
      <c r="N23"/>
    </row>
    <row r="24" spans="1:14" s="18" customFormat="1">
      <c r="A24" s="17"/>
      <c r="B24" s="17"/>
      <c r="C24" s="17"/>
      <c r="D24" s="17"/>
      <c r="E24" s="17"/>
      <c r="F24" s="17"/>
      <c r="G24" s="17"/>
      <c r="H24" s="17"/>
      <c r="I24" s="17"/>
      <c r="J24"/>
      <c r="K24"/>
      <c r="L24"/>
      <c r="M24"/>
      <c r="N24"/>
    </row>
    <row r="25" spans="1:14" s="18" customFormat="1">
      <c r="A25" s="17"/>
      <c r="B25" s="17"/>
      <c r="C25" s="17"/>
      <c r="D25" s="17"/>
      <c r="E25" s="17"/>
      <c r="F25" s="17"/>
      <c r="G25" s="17"/>
      <c r="H25" s="17"/>
      <c r="I25" s="17"/>
      <c r="J25"/>
      <c r="K25"/>
      <c r="L25"/>
      <c r="M25"/>
      <c r="N25"/>
    </row>
    <row r="26" spans="1:14" s="18" customFormat="1">
      <c r="A26" s="17"/>
      <c r="B26" s="17"/>
      <c r="C26" s="17"/>
      <c r="D26" s="17"/>
      <c r="E26" s="17"/>
      <c r="F26" s="17"/>
      <c r="G26" s="17"/>
      <c r="H26" s="17"/>
      <c r="I26" s="17"/>
      <c r="J26"/>
      <c r="K26"/>
      <c r="L26"/>
      <c r="M26"/>
      <c r="N26"/>
    </row>
    <row r="27" spans="1:14" s="18" customFormat="1">
      <c r="A27" s="17"/>
      <c r="B27" s="17"/>
      <c r="C27" s="17"/>
      <c r="D27" s="17"/>
      <c r="E27" s="17"/>
      <c r="F27" s="17"/>
      <c r="G27" s="17"/>
      <c r="H27" s="17"/>
      <c r="I27" s="17"/>
      <c r="J27"/>
      <c r="K27"/>
      <c r="L27"/>
      <c r="M27"/>
      <c r="N27"/>
    </row>
    <row r="28" spans="1:14" s="18" customFormat="1">
      <c r="A28" s="17"/>
      <c r="B28" s="17"/>
      <c r="C28" s="17"/>
      <c r="D28" s="17"/>
      <c r="E28" s="17"/>
      <c r="F28" s="17"/>
      <c r="G28" s="17"/>
      <c r="H28" s="17"/>
      <c r="I28" s="17"/>
      <c r="J28"/>
      <c r="K28"/>
      <c r="L28"/>
      <c r="M28"/>
      <c r="N28"/>
    </row>
    <row r="29" spans="1:14" s="18" customFormat="1">
      <c r="A29" s="17"/>
      <c r="B29" s="17"/>
      <c r="C29" s="17"/>
      <c r="D29" s="17"/>
      <c r="E29" s="17"/>
      <c r="F29" s="17"/>
      <c r="G29" s="17"/>
      <c r="H29" s="17"/>
      <c r="I29" s="17"/>
      <c r="J29"/>
      <c r="K29"/>
      <c r="L29"/>
      <c r="M29"/>
      <c r="N29"/>
    </row>
    <row r="30" spans="1:14" s="18" customFormat="1">
      <c r="A30" s="17"/>
      <c r="B30" s="17"/>
      <c r="C30" s="17"/>
      <c r="D30" s="17"/>
      <c r="E30" s="17"/>
      <c r="F30" s="17"/>
      <c r="G30" s="17"/>
      <c r="H30" s="17"/>
      <c r="I30" s="17"/>
      <c r="J30"/>
      <c r="K30"/>
      <c r="L30"/>
      <c r="M30"/>
      <c r="N30"/>
    </row>
    <row r="31" spans="1:14" s="18" customFormat="1">
      <c r="A31" s="17"/>
      <c r="B31" s="17"/>
      <c r="C31" s="17"/>
      <c r="D31" s="17"/>
      <c r="E31" s="17"/>
      <c r="F31" s="17"/>
      <c r="G31" s="17"/>
      <c r="H31" s="17"/>
      <c r="I31" s="17"/>
      <c r="J31"/>
      <c r="K31"/>
      <c r="L31"/>
      <c r="M31"/>
      <c r="N31"/>
    </row>
    <row r="32" spans="1:14" s="18" customFormat="1">
      <c r="A32" s="17"/>
      <c r="B32" s="17"/>
      <c r="C32" s="17"/>
      <c r="D32" s="17"/>
      <c r="E32" s="17"/>
      <c r="F32" s="17"/>
      <c r="G32" s="17"/>
      <c r="H32" s="17"/>
      <c r="I32" s="17"/>
      <c r="J32"/>
      <c r="K32"/>
      <c r="L32"/>
      <c r="M32"/>
      <c r="N32"/>
    </row>
    <row r="33" spans="1:14" s="18" customFormat="1">
      <c r="A33" s="17"/>
      <c r="B33" s="17"/>
      <c r="C33" s="17"/>
      <c r="D33" s="17"/>
      <c r="E33" s="17"/>
      <c r="F33" s="17"/>
      <c r="G33" s="17"/>
      <c r="H33" s="17"/>
      <c r="I33" s="17"/>
      <c r="J33"/>
      <c r="K33"/>
      <c r="L33"/>
      <c r="M33"/>
      <c r="N33"/>
    </row>
    <row r="34" spans="1:14" s="18" customFormat="1">
      <c r="A34" s="17"/>
      <c r="B34" s="17"/>
      <c r="C34" s="17"/>
      <c r="D34" s="17"/>
      <c r="E34" s="17"/>
      <c r="F34" s="17"/>
      <c r="G34" s="17"/>
      <c r="H34" s="17"/>
      <c r="I34" s="17"/>
      <c r="J34"/>
      <c r="K34"/>
      <c r="L34"/>
      <c r="M34"/>
      <c r="N34"/>
    </row>
    <row r="35" spans="1:14" s="18" customFormat="1">
      <c r="A35" s="17"/>
      <c r="B35" s="17"/>
      <c r="C35" s="17"/>
      <c r="D35" s="17"/>
      <c r="E35" s="17"/>
      <c r="F35" s="17"/>
      <c r="G35" s="17"/>
      <c r="H35" s="17"/>
      <c r="I35" s="17"/>
      <c r="J35"/>
      <c r="K35"/>
      <c r="L35"/>
      <c r="M35"/>
      <c r="N35"/>
    </row>
    <row r="36" spans="1:14" s="18" customFormat="1">
      <c r="A36" s="17"/>
      <c r="B36" s="17"/>
      <c r="C36" s="17"/>
      <c r="D36" s="17"/>
      <c r="E36" s="17"/>
      <c r="F36" s="17"/>
      <c r="G36" s="17"/>
      <c r="H36" s="17"/>
      <c r="I36" s="17"/>
      <c r="J36"/>
      <c r="K36"/>
      <c r="L36"/>
      <c r="M36"/>
      <c r="N36"/>
    </row>
    <row r="37" spans="1:14" s="18" customFormat="1">
      <c r="A37" s="17"/>
      <c r="B37" s="17"/>
      <c r="C37" s="17"/>
      <c r="D37" s="17"/>
      <c r="E37" s="17"/>
      <c r="F37" s="17"/>
      <c r="G37" s="17"/>
      <c r="H37" s="17"/>
      <c r="I37" s="17"/>
      <c r="J37"/>
      <c r="K37"/>
      <c r="L37"/>
      <c r="M37"/>
      <c r="N37"/>
    </row>
    <row r="38" spans="1:14" s="18" customFormat="1">
      <c r="A38" s="17"/>
      <c r="B38" s="17"/>
      <c r="C38" s="17"/>
      <c r="D38" s="17"/>
      <c r="E38" s="17"/>
      <c r="F38" s="17"/>
      <c r="G38" s="17"/>
      <c r="H38" s="17"/>
      <c r="I38" s="17"/>
      <c r="J38"/>
      <c r="K38"/>
      <c r="L38"/>
      <c r="M38"/>
      <c r="N38"/>
    </row>
    <row r="39" spans="1:14" s="18" customFormat="1">
      <c r="A39" s="17"/>
      <c r="B39" s="17"/>
      <c r="C39" s="17"/>
      <c r="D39" s="17"/>
      <c r="E39" s="17"/>
      <c r="F39" s="17"/>
      <c r="G39" s="17"/>
      <c r="H39" s="17"/>
      <c r="I39" s="17"/>
      <c r="J39"/>
      <c r="K39"/>
      <c r="L39"/>
      <c r="M39"/>
      <c r="N39"/>
    </row>
    <row r="40" spans="1:14" s="18" customFormat="1">
      <c r="A40" s="17"/>
      <c r="B40" s="17"/>
      <c r="C40" s="17"/>
      <c r="D40" s="17"/>
      <c r="E40" s="17"/>
      <c r="F40" s="17"/>
      <c r="G40" s="17"/>
      <c r="H40" s="17"/>
      <c r="I40" s="17"/>
      <c r="J40"/>
      <c r="K40"/>
      <c r="L40"/>
      <c r="M40"/>
      <c r="N40"/>
    </row>
    <row r="41" spans="1:14" s="18" customFormat="1">
      <c r="A41" s="17"/>
      <c r="B41" s="17"/>
      <c r="C41" s="17"/>
      <c r="D41" s="17"/>
      <c r="E41" s="17"/>
      <c r="F41" s="17"/>
      <c r="G41" s="17"/>
      <c r="H41" s="17"/>
      <c r="I41" s="17"/>
      <c r="J41"/>
      <c r="K41"/>
      <c r="L41"/>
      <c r="M41"/>
      <c r="N41"/>
    </row>
    <row r="42" spans="1:14" s="18" customFormat="1">
      <c r="A42" s="17"/>
      <c r="B42" s="17"/>
      <c r="C42" s="17"/>
      <c r="D42" s="17"/>
      <c r="E42" s="17"/>
      <c r="F42" s="17"/>
      <c r="G42" s="17"/>
      <c r="H42" s="17"/>
      <c r="I42" s="17"/>
      <c r="J42"/>
      <c r="K42"/>
      <c r="L42"/>
      <c r="M42"/>
      <c r="N42"/>
    </row>
    <row r="43" spans="1:14" s="18" customFormat="1">
      <c r="A43" s="17"/>
      <c r="B43" s="17"/>
      <c r="C43" s="17"/>
      <c r="D43" s="17"/>
      <c r="E43" s="17"/>
      <c r="F43" s="17"/>
      <c r="G43" s="17"/>
      <c r="H43" s="17"/>
      <c r="I43" s="17"/>
      <c r="J43"/>
      <c r="K43"/>
      <c r="L43"/>
      <c r="M43"/>
      <c r="N43"/>
    </row>
    <row r="44" spans="1:14" s="18" customFormat="1">
      <c r="A44" s="17"/>
      <c r="B44" s="17"/>
      <c r="C44" s="17"/>
      <c r="D44" s="17"/>
      <c r="E44" s="17"/>
      <c r="F44" s="17"/>
      <c r="G44" s="17"/>
      <c r="H44" s="17"/>
      <c r="I44" s="17"/>
      <c r="J44"/>
      <c r="K44"/>
      <c r="L44"/>
      <c r="M44"/>
      <c r="N44"/>
    </row>
    <row r="45" spans="1:14" s="18" customFormat="1">
      <c r="A45" s="17"/>
      <c r="B45" s="17"/>
      <c r="C45" s="17"/>
      <c r="D45" s="17"/>
      <c r="E45" s="17"/>
      <c r="F45" s="17"/>
      <c r="G45" s="17"/>
      <c r="H45" s="17"/>
      <c r="I45" s="17"/>
      <c r="J45"/>
      <c r="K45"/>
      <c r="L45"/>
      <c r="M45"/>
      <c r="N45"/>
    </row>
    <row r="46" spans="1:14" s="18" customFormat="1">
      <c r="A46" s="17"/>
      <c r="B46" s="17"/>
      <c r="C46" s="17"/>
      <c r="D46" s="17"/>
      <c r="E46" s="17"/>
      <c r="F46" s="17"/>
      <c r="G46" s="17"/>
      <c r="H46" s="17"/>
      <c r="I46" s="17"/>
      <c r="J46"/>
      <c r="K46"/>
      <c r="L46"/>
      <c r="M46"/>
      <c r="N46"/>
    </row>
    <row r="47" spans="1:14" s="18" customFormat="1">
      <c r="A47" s="17"/>
      <c r="B47" s="17"/>
      <c r="C47" s="17"/>
      <c r="D47" s="17"/>
      <c r="E47" s="17"/>
      <c r="F47" s="17"/>
      <c r="G47" s="17"/>
      <c r="H47" s="17"/>
      <c r="I47" s="17"/>
      <c r="J47"/>
      <c r="K47"/>
      <c r="L47"/>
      <c r="M47"/>
      <c r="N47"/>
    </row>
    <row r="48" spans="1:14" s="18" customFormat="1">
      <c r="A48" s="17"/>
      <c r="B48" s="17"/>
      <c r="C48" s="17"/>
      <c r="D48" s="17"/>
      <c r="E48" s="17"/>
      <c r="F48" s="17"/>
      <c r="G48" s="17"/>
      <c r="H48" s="17"/>
      <c r="I48" s="17"/>
      <c r="J48"/>
      <c r="K48"/>
      <c r="L48"/>
      <c r="M48"/>
      <c r="N48"/>
    </row>
    <row r="49" spans="1:14" s="18" customFormat="1">
      <c r="A49" s="17"/>
      <c r="B49" s="17"/>
      <c r="C49" s="17"/>
      <c r="D49" s="17"/>
      <c r="E49" s="17"/>
      <c r="F49" s="17"/>
      <c r="G49" s="17"/>
      <c r="H49" s="17"/>
      <c r="I49" s="17"/>
      <c r="J49"/>
      <c r="K49"/>
      <c r="L49"/>
      <c r="M49"/>
      <c r="N49"/>
    </row>
    <row r="50" spans="1:14" s="18" customFormat="1">
      <c r="A50" s="17"/>
      <c r="B50" s="17"/>
      <c r="C50" s="17"/>
      <c r="D50" s="17"/>
      <c r="E50" s="17"/>
      <c r="F50" s="17"/>
      <c r="G50" s="17"/>
      <c r="H50" s="17"/>
      <c r="I50" s="17"/>
      <c r="J50"/>
      <c r="K50"/>
      <c r="L50"/>
      <c r="M50"/>
      <c r="N50"/>
    </row>
    <row r="51" spans="1:14" s="18" customFormat="1">
      <c r="A51" s="17"/>
      <c r="B51" s="17"/>
      <c r="C51" s="17"/>
      <c r="D51" s="17"/>
      <c r="E51" s="17"/>
      <c r="F51" s="17"/>
      <c r="G51" s="17"/>
      <c r="H51" s="17"/>
      <c r="I51" s="17"/>
      <c r="J51"/>
      <c r="K51"/>
      <c r="L51"/>
      <c r="M51"/>
      <c r="N51"/>
    </row>
    <row r="52" spans="1:14" s="18" customFormat="1">
      <c r="A52" s="17"/>
      <c r="B52" s="17"/>
      <c r="C52" s="17"/>
      <c r="D52" s="17"/>
      <c r="E52" s="17"/>
      <c r="F52" s="17"/>
      <c r="G52" s="17"/>
      <c r="H52" s="17"/>
      <c r="I52" s="17"/>
      <c r="J52"/>
      <c r="K52"/>
      <c r="L52"/>
      <c r="M52"/>
      <c r="N52"/>
    </row>
    <row r="53" spans="1:14" s="18" customFormat="1">
      <c r="A53" s="17"/>
      <c r="B53" s="17"/>
      <c r="C53" s="17"/>
      <c r="D53" s="17"/>
      <c r="E53" s="17"/>
      <c r="F53" s="17"/>
      <c r="G53" s="17"/>
      <c r="H53" s="17"/>
      <c r="I53" s="17"/>
      <c r="J53"/>
      <c r="K53"/>
      <c r="L53"/>
      <c r="M53"/>
      <c r="N53"/>
    </row>
    <row r="54" spans="1:14" s="18" customFormat="1">
      <c r="A54" s="17"/>
      <c r="B54" s="17"/>
      <c r="C54" s="17"/>
      <c r="D54" s="17"/>
      <c r="E54" s="17"/>
      <c r="F54" s="17"/>
      <c r="G54" s="17"/>
      <c r="H54" s="17"/>
      <c r="I54" s="17"/>
      <c r="J54"/>
      <c r="K54"/>
      <c r="L54"/>
      <c r="M54"/>
      <c r="N54"/>
    </row>
    <row r="55" spans="1:14" s="18" customFormat="1">
      <c r="A55" s="17"/>
      <c r="B55" s="17"/>
      <c r="C55" s="17"/>
      <c r="D55" s="17"/>
      <c r="E55" s="17"/>
      <c r="F55" s="17"/>
      <c r="G55" s="17"/>
      <c r="H55" s="17"/>
      <c r="I55" s="17"/>
      <c r="J55"/>
      <c r="K55"/>
      <c r="L55"/>
      <c r="M55"/>
      <c r="N55"/>
    </row>
    <row r="56" spans="1:14" s="18" customFormat="1">
      <c r="A56" s="17"/>
      <c r="B56" s="17"/>
      <c r="C56" s="17"/>
      <c r="D56" s="17"/>
      <c r="E56" s="17"/>
      <c r="F56" s="17"/>
      <c r="G56" s="17"/>
      <c r="H56" s="17"/>
      <c r="I56" s="17"/>
      <c r="J56"/>
      <c r="K56"/>
      <c r="L56"/>
      <c r="M56"/>
      <c r="N56"/>
    </row>
    <row r="57" spans="1:14" s="18" customFormat="1">
      <c r="A57" s="17"/>
      <c r="B57" s="17"/>
      <c r="C57" s="17"/>
      <c r="D57" s="17"/>
      <c r="E57" s="17"/>
      <c r="F57" s="17"/>
      <c r="G57" s="17"/>
      <c r="H57" s="17"/>
      <c r="I57" s="17"/>
      <c r="J57"/>
      <c r="K57"/>
      <c r="L57"/>
      <c r="M57"/>
      <c r="N57"/>
    </row>
    <row r="58" spans="1:14" s="18" customFormat="1">
      <c r="A58" s="17"/>
      <c r="B58" s="17"/>
      <c r="C58" s="17"/>
      <c r="D58" s="17"/>
      <c r="E58" s="17"/>
      <c r="F58" s="17"/>
      <c r="G58" s="17"/>
      <c r="H58" s="17"/>
      <c r="I58" s="17"/>
      <c r="J58"/>
      <c r="K58"/>
      <c r="L58"/>
      <c r="M58"/>
      <c r="N58"/>
    </row>
    <row r="59" spans="1:14" s="18" customFormat="1">
      <c r="A59" s="17"/>
      <c r="B59" s="17"/>
      <c r="C59" s="17"/>
      <c r="D59" s="17"/>
      <c r="E59" s="17"/>
      <c r="F59" s="17"/>
      <c r="G59" s="17"/>
      <c r="H59" s="17"/>
      <c r="I59" s="17"/>
      <c r="J59"/>
      <c r="K59"/>
      <c r="L59"/>
      <c r="M59"/>
      <c r="N59"/>
    </row>
    <row r="60" spans="1:14" s="18" customFormat="1">
      <c r="A60" s="17"/>
      <c r="B60" s="17"/>
      <c r="C60" s="17"/>
      <c r="D60" s="17"/>
      <c r="E60" s="17"/>
      <c r="F60" s="17"/>
      <c r="G60" s="17"/>
      <c r="H60" s="17"/>
      <c r="I60" s="17"/>
      <c r="J60"/>
      <c r="K60"/>
      <c r="L60"/>
      <c r="M60"/>
      <c r="N60"/>
    </row>
    <row r="61" spans="1:14" s="18" customFormat="1">
      <c r="A61" s="17"/>
      <c r="B61" s="17"/>
      <c r="C61" s="17"/>
      <c r="D61" s="17"/>
      <c r="E61" s="17"/>
      <c r="F61" s="17"/>
      <c r="G61" s="17"/>
      <c r="H61" s="17"/>
      <c r="I61" s="17"/>
      <c r="J61"/>
      <c r="K61"/>
      <c r="L61"/>
      <c r="M61"/>
      <c r="N61"/>
    </row>
    <row r="62" spans="1:14" s="18" customFormat="1">
      <c r="A62" s="17"/>
      <c r="B62" s="17"/>
      <c r="C62" s="17"/>
      <c r="D62" s="17"/>
      <c r="E62" s="17"/>
      <c r="F62" s="17"/>
      <c r="G62" s="17"/>
      <c r="H62" s="17"/>
      <c r="I62" s="17"/>
      <c r="J62"/>
      <c r="K62"/>
      <c r="L62"/>
      <c r="M62"/>
      <c r="N62"/>
    </row>
    <row r="63" spans="1:14" s="18" customFormat="1">
      <c r="A63" s="17"/>
      <c r="B63" s="17"/>
      <c r="C63" s="17"/>
      <c r="D63" s="17"/>
      <c r="E63" s="17"/>
      <c r="F63" s="17"/>
      <c r="G63" s="17"/>
      <c r="H63" s="17"/>
      <c r="I63" s="17"/>
      <c r="J63"/>
      <c r="K63"/>
      <c r="L63"/>
      <c r="M63"/>
      <c r="N63"/>
    </row>
    <row r="64" spans="1:14" s="18" customFormat="1">
      <c r="A64" s="17"/>
      <c r="B64" s="17"/>
      <c r="C64" s="17"/>
      <c r="D64" s="17"/>
      <c r="E64" s="17"/>
      <c r="F64" s="17"/>
      <c r="G64" s="17"/>
      <c r="H64" s="17"/>
      <c r="I64" s="17"/>
      <c r="J64"/>
      <c r="K64"/>
      <c r="L64"/>
      <c r="M64"/>
      <c r="N64"/>
    </row>
    <row r="65" spans="1:14" s="18" customFormat="1">
      <c r="A65" s="17"/>
      <c r="B65" s="17"/>
      <c r="C65" s="17"/>
      <c r="D65" s="17"/>
      <c r="E65" s="17"/>
      <c r="F65" s="17"/>
      <c r="G65" s="17"/>
      <c r="H65" s="17"/>
      <c r="I65" s="17"/>
      <c r="J65"/>
      <c r="K65"/>
      <c r="L65"/>
      <c r="M65"/>
      <c r="N65"/>
    </row>
    <row r="66" spans="1:14" s="18" customFormat="1">
      <c r="A66" s="17"/>
      <c r="B66" s="17"/>
      <c r="C66" s="17"/>
      <c r="D66" s="17"/>
      <c r="E66" s="17"/>
      <c r="F66" s="17"/>
      <c r="G66" s="17"/>
      <c r="H66" s="17"/>
      <c r="I66" s="17"/>
      <c r="J66"/>
      <c r="K66"/>
      <c r="L66"/>
      <c r="M66"/>
      <c r="N66"/>
    </row>
    <row r="67" spans="1:14" s="18" customFormat="1">
      <c r="A67" s="17"/>
      <c r="B67" s="17"/>
      <c r="C67" s="17"/>
      <c r="D67" s="17"/>
      <c r="E67" s="17"/>
      <c r="F67" s="17"/>
      <c r="G67" s="17"/>
      <c r="H67" s="17"/>
      <c r="I67" s="17"/>
      <c r="J67"/>
      <c r="K67"/>
      <c r="L67"/>
      <c r="M67"/>
      <c r="N67"/>
    </row>
    <row r="68" spans="1:14" s="18" customFormat="1">
      <c r="A68" s="17"/>
      <c r="B68" s="17"/>
      <c r="C68" s="17"/>
      <c r="D68" s="17"/>
      <c r="E68" s="17"/>
      <c r="F68" s="17"/>
      <c r="G68" s="17"/>
      <c r="H68" s="17"/>
      <c r="I68" s="17"/>
      <c r="J68"/>
      <c r="K68"/>
      <c r="L68"/>
      <c r="M68"/>
      <c r="N68"/>
    </row>
    <row r="69" spans="1:14" s="18" customFormat="1">
      <c r="A69" s="17"/>
      <c r="B69" s="17"/>
      <c r="C69" s="17"/>
      <c r="D69" s="17"/>
      <c r="E69" s="17"/>
      <c r="F69" s="17"/>
      <c r="G69" s="17"/>
      <c r="H69" s="17"/>
      <c r="I69" s="17"/>
      <c r="J69"/>
      <c r="K69"/>
      <c r="L69"/>
      <c r="M69"/>
      <c r="N69"/>
    </row>
    <row r="70" spans="1:14" s="18" customFormat="1">
      <c r="A70" s="17"/>
      <c r="B70" s="17"/>
      <c r="C70" s="17"/>
      <c r="D70" s="17"/>
      <c r="E70" s="17"/>
      <c r="F70" s="17"/>
      <c r="G70" s="17"/>
      <c r="H70" s="17"/>
      <c r="I70" s="17"/>
      <c r="J70"/>
      <c r="K70"/>
      <c r="L70"/>
      <c r="M70"/>
      <c r="N70"/>
    </row>
    <row r="71" spans="1:14" s="18" customFormat="1">
      <c r="A71" s="17"/>
      <c r="B71" s="17"/>
      <c r="C71" s="17"/>
      <c r="D71" s="17"/>
      <c r="E71" s="17"/>
      <c r="F71" s="17"/>
      <c r="G71" s="17"/>
      <c r="H71" s="17"/>
      <c r="I71" s="17"/>
      <c r="J71"/>
      <c r="K71"/>
      <c r="L71"/>
      <c r="M71"/>
      <c r="N71"/>
    </row>
    <row r="72" spans="1:14" s="18" customFormat="1">
      <c r="A72" s="17"/>
      <c r="B72" s="17"/>
      <c r="C72" s="17"/>
      <c r="D72" s="17"/>
      <c r="E72" s="17"/>
      <c r="F72" s="17"/>
      <c r="G72" s="17"/>
      <c r="H72" s="17"/>
      <c r="I72" s="17"/>
      <c r="J72"/>
      <c r="K72"/>
      <c r="L72"/>
      <c r="M72"/>
      <c r="N72"/>
    </row>
    <row r="73" spans="1:14" s="18" customFormat="1">
      <c r="A73" s="17"/>
      <c r="B73" s="17"/>
      <c r="C73" s="17"/>
      <c r="D73" s="17"/>
      <c r="E73" s="17"/>
      <c r="F73" s="17"/>
      <c r="G73" s="17"/>
      <c r="H73" s="17"/>
      <c r="I73" s="17"/>
      <c r="J73"/>
      <c r="K73"/>
      <c r="L73"/>
      <c r="M73"/>
      <c r="N73"/>
    </row>
    <row r="74" spans="1:14" s="18" customFormat="1">
      <c r="A74" s="17"/>
      <c r="B74" s="17"/>
      <c r="C74" s="17"/>
      <c r="D74" s="17"/>
      <c r="E74" s="17"/>
      <c r="F74" s="17"/>
      <c r="G74" s="17"/>
      <c r="H74" s="17"/>
      <c r="I74" s="17"/>
      <c r="J74"/>
      <c r="K74"/>
      <c r="L74"/>
      <c r="M74"/>
      <c r="N74"/>
    </row>
    <row r="75" spans="1:14" s="18" customFormat="1">
      <c r="A75" s="17"/>
      <c r="B75" s="17"/>
      <c r="C75" s="17"/>
      <c r="D75" s="17"/>
      <c r="E75" s="17"/>
      <c r="F75" s="17"/>
      <c r="G75" s="17"/>
      <c r="H75" s="17"/>
      <c r="I75" s="17"/>
      <c r="J75"/>
      <c r="K75"/>
      <c r="L75"/>
      <c r="M75"/>
      <c r="N75"/>
    </row>
    <row r="76" spans="1:14" s="18" customFormat="1">
      <c r="A76" s="17"/>
      <c r="B76" s="17"/>
      <c r="C76" s="17"/>
      <c r="D76" s="17"/>
      <c r="E76" s="17"/>
      <c r="F76" s="17"/>
      <c r="G76" s="17"/>
      <c r="H76" s="17"/>
      <c r="I76" s="17"/>
      <c r="J76"/>
      <c r="K76"/>
      <c r="L76"/>
      <c r="M76"/>
      <c r="N76"/>
    </row>
    <row r="77" spans="1:14" s="18" customFormat="1">
      <c r="A77" s="17"/>
      <c r="B77" s="17"/>
      <c r="C77" s="17"/>
      <c r="D77" s="17"/>
      <c r="E77" s="17"/>
      <c r="F77" s="17"/>
      <c r="G77" s="17"/>
      <c r="H77" s="17"/>
      <c r="I77" s="17"/>
      <c r="J77"/>
      <c r="K77"/>
      <c r="L77"/>
      <c r="M77"/>
      <c r="N77"/>
    </row>
    <row r="78" spans="1:14" s="18" customFormat="1">
      <c r="A78" s="17"/>
      <c r="B78" s="17"/>
      <c r="C78" s="17"/>
      <c r="D78" s="17"/>
      <c r="E78" s="17"/>
      <c r="F78" s="17"/>
      <c r="G78" s="17"/>
      <c r="H78" s="17"/>
      <c r="I78" s="17"/>
      <c r="J78"/>
      <c r="K78"/>
      <c r="L78"/>
      <c r="M78"/>
      <c r="N78"/>
    </row>
    <row r="79" spans="1:14" s="18" customFormat="1">
      <c r="A79" s="17"/>
      <c r="B79" s="17"/>
      <c r="C79" s="17"/>
      <c r="D79" s="17"/>
      <c r="E79" s="17"/>
      <c r="F79" s="17"/>
      <c r="G79" s="17"/>
      <c r="H79" s="17"/>
      <c r="I79" s="17"/>
      <c r="J79"/>
      <c r="K79"/>
      <c r="L79"/>
      <c r="M79"/>
      <c r="N79"/>
    </row>
    <row r="80" spans="1:14" s="18" customFormat="1">
      <c r="A80" s="17"/>
      <c r="B80" s="17"/>
      <c r="C80" s="17"/>
      <c r="D80" s="17"/>
      <c r="E80" s="17"/>
      <c r="F80" s="17"/>
      <c r="G80" s="17"/>
      <c r="H80" s="17"/>
      <c r="I80" s="17"/>
      <c r="J80"/>
      <c r="K80"/>
      <c r="L80"/>
      <c r="M80"/>
      <c r="N80"/>
    </row>
    <row r="81" spans="1:14" s="18" customFormat="1">
      <c r="A81" s="17"/>
      <c r="B81" s="17"/>
      <c r="C81" s="17"/>
      <c r="D81" s="17"/>
      <c r="E81" s="17"/>
      <c r="F81" s="17"/>
      <c r="G81" s="17"/>
      <c r="H81" s="17"/>
      <c r="I81" s="17"/>
      <c r="J81"/>
      <c r="K81"/>
      <c r="L81"/>
      <c r="M81"/>
      <c r="N81"/>
    </row>
    <row r="82" spans="1:14" s="18" customFormat="1">
      <c r="A82" s="17"/>
      <c r="B82" s="17"/>
      <c r="C82" s="17"/>
      <c r="D82" s="17"/>
      <c r="E82" s="17"/>
      <c r="F82" s="17"/>
      <c r="G82" s="17"/>
      <c r="H82" s="17"/>
      <c r="I82" s="17"/>
      <c r="J82"/>
      <c r="K82"/>
      <c r="L82"/>
      <c r="M82"/>
      <c r="N82"/>
    </row>
    <row r="83" spans="1:14" s="18" customFormat="1">
      <c r="A83" s="17"/>
      <c r="B83" s="17"/>
      <c r="C83" s="17"/>
      <c r="D83" s="17"/>
      <c r="E83" s="17"/>
      <c r="F83" s="17"/>
      <c r="G83" s="17"/>
      <c r="H83" s="17"/>
      <c r="I83" s="17"/>
      <c r="J83"/>
      <c r="K83"/>
      <c r="L83"/>
      <c r="M83"/>
      <c r="N83"/>
    </row>
    <row r="84" spans="1:14" s="18" customFormat="1">
      <c r="A84" s="17"/>
      <c r="B84" s="17"/>
      <c r="C84" s="17"/>
      <c r="D84" s="17"/>
      <c r="E84" s="17"/>
      <c r="F84" s="17"/>
      <c r="G84" s="17"/>
      <c r="H84" s="17"/>
      <c r="I84" s="17"/>
      <c r="J84"/>
      <c r="K84"/>
      <c r="L84"/>
      <c r="M84"/>
      <c r="N84"/>
    </row>
    <row r="85" spans="1:14" s="18" customFormat="1">
      <c r="A85" s="17"/>
      <c r="B85" s="17"/>
      <c r="C85" s="17"/>
      <c r="D85" s="17"/>
      <c r="E85" s="17"/>
      <c r="F85" s="17"/>
      <c r="G85" s="17"/>
      <c r="H85" s="17"/>
      <c r="I85" s="17"/>
      <c r="J85"/>
      <c r="K85"/>
      <c r="L85"/>
      <c r="M85"/>
      <c r="N85"/>
    </row>
    <row r="86" spans="1:14" s="18" customFormat="1">
      <c r="A86" s="17"/>
      <c r="B86" s="17"/>
      <c r="C86" s="17"/>
      <c r="D86" s="17"/>
      <c r="E86" s="17"/>
      <c r="F86" s="17"/>
      <c r="G86" s="17"/>
      <c r="H86" s="17"/>
      <c r="I86" s="17"/>
      <c r="J86"/>
      <c r="K86"/>
      <c r="L86"/>
      <c r="M86"/>
      <c r="N86"/>
    </row>
    <row r="87" spans="1:14" s="18" customFormat="1">
      <c r="A87" s="17"/>
      <c r="B87" s="17"/>
      <c r="C87" s="17"/>
      <c r="D87" s="17"/>
      <c r="E87" s="17"/>
      <c r="F87" s="17"/>
      <c r="G87" s="17"/>
      <c r="H87" s="17"/>
      <c r="I87" s="17"/>
      <c r="J87"/>
      <c r="K87"/>
      <c r="L87"/>
      <c r="M87"/>
      <c r="N87"/>
    </row>
    <row r="88" spans="1:14" s="18" customFormat="1">
      <c r="A88" s="17"/>
      <c r="B88" s="17"/>
      <c r="C88" s="17"/>
      <c r="D88" s="17"/>
      <c r="E88" s="17"/>
      <c r="F88" s="17"/>
      <c r="G88" s="17"/>
      <c r="H88" s="17"/>
      <c r="I88" s="17"/>
      <c r="J88"/>
      <c r="K88"/>
      <c r="L88"/>
      <c r="M88"/>
      <c r="N88"/>
    </row>
    <row r="89" spans="1:14" s="18" customFormat="1">
      <c r="A89" s="17"/>
      <c r="B89" s="17"/>
      <c r="C89" s="17"/>
      <c r="D89" s="17"/>
      <c r="E89" s="17"/>
      <c r="F89" s="17"/>
      <c r="G89" s="17"/>
      <c r="H89" s="17"/>
      <c r="I89" s="17"/>
      <c r="J89"/>
      <c r="K89"/>
      <c r="L89"/>
      <c r="M89"/>
      <c r="N89"/>
    </row>
    <row r="90" spans="1:14" s="18" customFormat="1">
      <c r="A90" s="17"/>
      <c r="B90" s="17"/>
      <c r="C90" s="17"/>
      <c r="D90" s="17"/>
      <c r="E90" s="17"/>
      <c r="F90" s="17"/>
      <c r="G90" s="17"/>
      <c r="H90" s="17"/>
      <c r="I90" s="17"/>
      <c r="J90"/>
      <c r="K90"/>
      <c r="L90"/>
      <c r="M90"/>
      <c r="N90"/>
    </row>
    <row r="91" spans="1:14" s="18" customFormat="1">
      <c r="A91" s="17"/>
      <c r="B91" s="17"/>
      <c r="C91" s="17"/>
      <c r="D91" s="17"/>
      <c r="E91" s="17"/>
      <c r="F91" s="17"/>
      <c r="G91" s="17"/>
      <c r="H91" s="17"/>
      <c r="I91" s="17"/>
      <c r="J91"/>
      <c r="K91"/>
      <c r="L91"/>
      <c r="M91"/>
      <c r="N91"/>
    </row>
    <row r="92" spans="1:14" s="18" customFormat="1">
      <c r="A92" s="17"/>
      <c r="B92" s="17"/>
      <c r="C92" s="17"/>
      <c r="D92" s="17"/>
      <c r="E92" s="17"/>
      <c r="F92" s="17"/>
      <c r="G92" s="17"/>
      <c r="H92" s="17"/>
      <c r="I92" s="17"/>
      <c r="J92"/>
      <c r="K92"/>
      <c r="L92"/>
      <c r="M92"/>
      <c r="N92"/>
    </row>
    <row r="93" spans="1:14" s="18" customFormat="1">
      <c r="A93" s="17"/>
      <c r="B93" s="17"/>
      <c r="C93" s="17"/>
      <c r="D93" s="17"/>
      <c r="E93" s="17"/>
      <c r="F93" s="17"/>
      <c r="G93" s="17"/>
      <c r="H93" s="17"/>
      <c r="I93" s="17"/>
      <c r="J93"/>
      <c r="K93"/>
      <c r="L93"/>
      <c r="M93"/>
      <c r="N93"/>
    </row>
    <row r="94" spans="1:14" s="18" customFormat="1">
      <c r="A94" s="17"/>
      <c r="B94" s="17"/>
      <c r="C94" s="17"/>
      <c r="D94" s="17"/>
      <c r="E94" s="17"/>
      <c r="F94" s="17"/>
      <c r="G94" s="17"/>
      <c r="H94" s="17"/>
      <c r="I94" s="17"/>
      <c r="J94"/>
      <c r="K94"/>
      <c r="L94"/>
      <c r="M94"/>
      <c r="N94"/>
    </row>
    <row r="95" spans="1:14" s="18" customFormat="1">
      <c r="A95" s="17"/>
      <c r="B95" s="17"/>
      <c r="C95" s="17"/>
      <c r="D95" s="17"/>
      <c r="E95" s="17"/>
      <c r="F95" s="17"/>
      <c r="G95" s="17"/>
      <c r="H95" s="17"/>
      <c r="I95" s="17"/>
      <c r="J95"/>
      <c r="K95"/>
      <c r="L95"/>
      <c r="M95"/>
      <c r="N95"/>
    </row>
    <row r="96" spans="1:14" s="18" customFormat="1">
      <c r="A96" s="17"/>
      <c r="B96" s="17"/>
      <c r="C96" s="17"/>
      <c r="D96" s="17"/>
      <c r="E96" s="17"/>
      <c r="F96" s="17"/>
      <c r="G96" s="17"/>
      <c r="H96" s="17"/>
      <c r="I96" s="17"/>
      <c r="J96"/>
      <c r="K96"/>
      <c r="L96"/>
      <c r="M96"/>
      <c r="N96"/>
    </row>
    <row r="97" spans="1:14" s="18" customFormat="1">
      <c r="A97" s="17"/>
      <c r="B97" s="17"/>
      <c r="C97" s="17"/>
      <c r="D97" s="17"/>
      <c r="E97" s="17"/>
      <c r="F97" s="17"/>
      <c r="G97" s="17"/>
      <c r="H97" s="17"/>
      <c r="I97" s="17"/>
      <c r="J97"/>
      <c r="K97"/>
      <c r="L97"/>
      <c r="M97"/>
      <c r="N97"/>
    </row>
    <row r="98" spans="1:14" s="18" customFormat="1">
      <c r="A98" s="17"/>
      <c r="B98" s="17"/>
      <c r="C98" s="17"/>
      <c r="D98" s="17"/>
      <c r="E98" s="17"/>
      <c r="F98" s="17"/>
      <c r="G98" s="17"/>
      <c r="H98" s="17"/>
      <c r="I98" s="17"/>
      <c r="J98"/>
      <c r="K98"/>
      <c r="L98"/>
      <c r="M98"/>
      <c r="N98"/>
    </row>
    <row r="99" spans="1:14" s="18" customFormat="1">
      <c r="A99" s="17"/>
      <c r="B99" s="17"/>
      <c r="C99" s="17"/>
      <c r="D99" s="17"/>
      <c r="E99" s="17"/>
      <c r="F99" s="17"/>
      <c r="G99" s="17"/>
      <c r="H99" s="17"/>
      <c r="I99" s="17"/>
      <c r="J99"/>
      <c r="K99"/>
      <c r="L99"/>
      <c r="M99"/>
      <c r="N99"/>
    </row>
    <row r="100" spans="1:14" s="18" customFormat="1">
      <c r="A100" s="17"/>
      <c r="B100" s="17"/>
      <c r="C100" s="17"/>
      <c r="D100" s="17"/>
      <c r="E100" s="17"/>
      <c r="F100" s="17"/>
      <c r="G100" s="17"/>
      <c r="H100" s="17"/>
      <c r="I100" s="17"/>
      <c r="J100"/>
      <c r="K100"/>
      <c r="L100"/>
      <c r="M100"/>
      <c r="N100"/>
    </row>
    <row r="101" spans="1:14" s="18" customFormat="1">
      <c r="A101" s="17"/>
      <c r="B101" s="17"/>
      <c r="C101" s="17"/>
      <c r="D101" s="17"/>
      <c r="E101" s="17"/>
      <c r="F101" s="17"/>
      <c r="G101" s="17"/>
      <c r="H101" s="17"/>
      <c r="I101" s="17"/>
      <c r="J101"/>
      <c r="K101"/>
      <c r="L101"/>
      <c r="M101"/>
      <c r="N101"/>
    </row>
    <row r="102" spans="1:14" s="18" customFormat="1">
      <c r="A102" s="17"/>
      <c r="B102" s="17"/>
      <c r="C102" s="17"/>
      <c r="D102" s="17"/>
      <c r="E102" s="17"/>
      <c r="F102" s="17"/>
      <c r="G102" s="17"/>
      <c r="H102" s="17"/>
      <c r="I102" s="17"/>
      <c r="J102"/>
      <c r="K102"/>
      <c r="L102"/>
      <c r="M102"/>
      <c r="N102"/>
    </row>
    <row r="103" spans="1:14" s="18" customFormat="1">
      <c r="A103" s="17"/>
      <c r="B103" s="17"/>
      <c r="C103" s="17"/>
      <c r="D103" s="17"/>
      <c r="E103" s="17"/>
      <c r="F103" s="17"/>
      <c r="G103" s="17"/>
      <c r="H103" s="17"/>
      <c r="I103" s="17"/>
      <c r="J103"/>
      <c r="K103"/>
      <c r="L103"/>
      <c r="M103"/>
      <c r="N103"/>
    </row>
    <row r="104" spans="1:14" s="18" customFormat="1">
      <c r="A104" s="17"/>
      <c r="B104" s="17"/>
      <c r="C104" s="17"/>
      <c r="D104" s="17"/>
      <c r="E104" s="17"/>
      <c r="F104" s="17"/>
      <c r="G104" s="17"/>
      <c r="H104" s="17"/>
      <c r="I104" s="17"/>
      <c r="J104"/>
      <c r="K104"/>
      <c r="L104"/>
      <c r="M104"/>
      <c r="N104"/>
    </row>
    <row r="105" spans="1:14" s="18" customFormat="1">
      <c r="A105" s="17"/>
      <c r="B105" s="17"/>
      <c r="C105" s="17"/>
      <c r="D105" s="17"/>
      <c r="E105" s="17"/>
      <c r="F105" s="17"/>
      <c r="G105" s="17"/>
      <c r="H105" s="17"/>
      <c r="I105" s="17"/>
      <c r="J105"/>
      <c r="K105"/>
      <c r="L105"/>
      <c r="M105"/>
      <c r="N105"/>
    </row>
    <row r="106" spans="1:14" s="18" customFormat="1">
      <c r="A106" s="17"/>
      <c r="B106" s="17"/>
      <c r="C106" s="17"/>
      <c r="D106" s="17"/>
      <c r="E106" s="17"/>
      <c r="F106" s="17"/>
      <c r="G106" s="17"/>
      <c r="H106" s="17"/>
      <c r="I106" s="17"/>
      <c r="J106"/>
      <c r="K106"/>
      <c r="L106"/>
      <c r="M106"/>
      <c r="N106"/>
    </row>
    <row r="107" spans="1:14" s="18" customFormat="1">
      <c r="A107" s="17"/>
      <c r="B107" s="17"/>
      <c r="C107" s="17"/>
      <c r="D107" s="17"/>
      <c r="E107" s="17"/>
      <c r="F107" s="17"/>
      <c r="G107" s="17"/>
      <c r="H107" s="17"/>
      <c r="I107" s="17"/>
      <c r="J107"/>
      <c r="K107"/>
      <c r="L107"/>
      <c r="M107"/>
      <c r="N107"/>
    </row>
    <row r="108" spans="1:14" s="18" customFormat="1">
      <c r="A108" s="17"/>
      <c r="B108" s="17"/>
      <c r="C108" s="17"/>
      <c r="D108" s="17"/>
      <c r="E108" s="17"/>
      <c r="F108" s="17"/>
      <c r="G108" s="17"/>
      <c r="H108" s="17"/>
      <c r="I108" s="17"/>
      <c r="J108"/>
      <c r="K108"/>
      <c r="L108"/>
      <c r="M108"/>
      <c r="N108"/>
    </row>
    <row r="109" spans="1:14" s="18" customFormat="1">
      <c r="A109" s="17"/>
      <c r="B109" s="17"/>
      <c r="C109" s="17"/>
      <c r="D109" s="17"/>
      <c r="E109" s="17"/>
      <c r="F109" s="17"/>
      <c r="G109" s="17"/>
      <c r="H109" s="17"/>
      <c r="I109" s="17"/>
      <c r="J109"/>
      <c r="K109"/>
      <c r="L109"/>
      <c r="M109"/>
      <c r="N109"/>
    </row>
    <row r="110" spans="1:14" s="18" customFormat="1">
      <c r="A110" s="17"/>
      <c r="B110" s="17"/>
      <c r="C110" s="17"/>
      <c r="D110" s="17"/>
      <c r="E110" s="17"/>
      <c r="F110" s="17"/>
      <c r="G110" s="17"/>
      <c r="H110" s="17"/>
      <c r="I110" s="17"/>
      <c r="J110"/>
      <c r="K110"/>
      <c r="L110"/>
      <c r="M110"/>
      <c r="N110"/>
    </row>
    <row r="111" spans="1:14" s="18" customFormat="1">
      <c r="A111" s="17"/>
      <c r="B111" s="17"/>
      <c r="C111" s="17"/>
      <c r="D111" s="17"/>
      <c r="E111" s="17"/>
      <c r="F111" s="17"/>
      <c r="G111" s="17"/>
      <c r="H111" s="17"/>
      <c r="I111" s="17"/>
      <c r="J111"/>
      <c r="K111"/>
      <c r="L111"/>
      <c r="M111"/>
      <c r="N111"/>
    </row>
    <row r="112" spans="1:14" s="18" customFormat="1">
      <c r="A112" s="17"/>
      <c r="B112" s="17"/>
      <c r="C112" s="17"/>
      <c r="D112" s="17"/>
      <c r="E112" s="17"/>
      <c r="F112" s="17"/>
      <c r="G112" s="17"/>
      <c r="H112" s="17"/>
      <c r="I112" s="17"/>
      <c r="J112"/>
      <c r="K112"/>
      <c r="L112"/>
      <c r="M112"/>
      <c r="N112"/>
    </row>
    <row r="113" spans="1:14" s="18" customFormat="1">
      <c r="A113" s="17"/>
      <c r="B113" s="17"/>
      <c r="C113" s="17"/>
      <c r="D113" s="17"/>
      <c r="E113" s="17"/>
      <c r="F113" s="17"/>
      <c r="G113" s="17"/>
      <c r="H113" s="17"/>
      <c r="I113" s="17"/>
      <c r="J113"/>
      <c r="K113"/>
      <c r="L113"/>
      <c r="M113"/>
      <c r="N113"/>
    </row>
    <row r="114" spans="1:14" s="18" customFormat="1">
      <c r="A114" s="17"/>
      <c r="B114" s="17"/>
      <c r="C114" s="17"/>
      <c r="D114" s="17"/>
      <c r="E114" s="17"/>
      <c r="F114" s="17"/>
      <c r="G114" s="17"/>
      <c r="H114" s="17"/>
      <c r="I114" s="17"/>
      <c r="J114"/>
      <c r="K114"/>
      <c r="L114"/>
      <c r="M114"/>
      <c r="N114"/>
    </row>
    <row r="115" spans="1:14" s="18" customFormat="1">
      <c r="A115" s="17"/>
      <c r="B115" s="17"/>
      <c r="C115" s="17"/>
      <c r="D115" s="17"/>
      <c r="E115" s="17"/>
      <c r="F115" s="17"/>
      <c r="G115" s="17"/>
      <c r="H115" s="17"/>
      <c r="I115" s="17"/>
      <c r="J115"/>
      <c r="K115"/>
      <c r="L115"/>
      <c r="M115"/>
      <c r="N115"/>
    </row>
    <row r="116" spans="1:14" s="18" customFormat="1">
      <c r="A116" s="17"/>
      <c r="B116" s="17"/>
      <c r="C116" s="17"/>
      <c r="D116" s="17"/>
      <c r="E116" s="17"/>
      <c r="F116" s="17"/>
      <c r="G116" s="17"/>
      <c r="H116" s="17"/>
      <c r="I116" s="17"/>
      <c r="J116"/>
      <c r="K116"/>
      <c r="L116"/>
      <c r="M116"/>
      <c r="N116"/>
    </row>
    <row r="117" spans="1:14" s="18" customFormat="1">
      <c r="A117" s="17"/>
      <c r="B117" s="17"/>
      <c r="C117" s="17"/>
      <c r="D117" s="17"/>
      <c r="E117" s="17"/>
      <c r="F117" s="17"/>
      <c r="G117" s="17"/>
      <c r="H117" s="17"/>
      <c r="I117" s="17"/>
      <c r="J117"/>
      <c r="K117"/>
      <c r="L117"/>
      <c r="M117"/>
      <c r="N117"/>
    </row>
    <row r="118" spans="1:14" s="18" customFormat="1">
      <c r="A118" s="17"/>
      <c r="B118" s="17"/>
      <c r="C118" s="17"/>
      <c r="D118" s="17"/>
      <c r="E118" s="17"/>
      <c r="F118" s="17"/>
      <c r="G118" s="17"/>
      <c r="H118" s="17"/>
      <c r="I118" s="17"/>
      <c r="J118"/>
      <c r="K118"/>
      <c r="L118"/>
      <c r="M118"/>
      <c r="N118"/>
    </row>
    <row r="119" spans="1:14" s="18" customFormat="1">
      <c r="A119" s="17"/>
      <c r="B119" s="17"/>
      <c r="C119" s="17"/>
      <c r="D119" s="17"/>
      <c r="E119" s="17"/>
      <c r="F119" s="17"/>
      <c r="G119" s="17"/>
      <c r="H119" s="17"/>
      <c r="I119" s="17"/>
      <c r="J119"/>
      <c r="K119"/>
      <c r="L119"/>
      <c r="M119"/>
      <c r="N119"/>
    </row>
    <row r="120" spans="1:14" s="18" customFormat="1">
      <c r="A120" s="17"/>
      <c r="B120" s="17"/>
      <c r="C120" s="17"/>
      <c r="D120" s="17"/>
      <c r="E120" s="17"/>
      <c r="F120" s="17"/>
      <c r="G120" s="17"/>
      <c r="H120" s="17"/>
      <c r="I120" s="17"/>
      <c r="J120"/>
      <c r="K120"/>
      <c r="L120"/>
      <c r="M120"/>
      <c r="N120"/>
    </row>
    <row r="121" spans="1:14" s="18" customFormat="1">
      <c r="A121" s="17"/>
      <c r="B121" s="17"/>
      <c r="C121" s="17"/>
      <c r="D121" s="17"/>
      <c r="E121" s="17"/>
      <c r="F121" s="17"/>
      <c r="G121" s="17"/>
      <c r="H121" s="17"/>
      <c r="I121" s="17"/>
      <c r="J121"/>
      <c r="K121"/>
      <c r="L121"/>
      <c r="M121"/>
      <c r="N121"/>
    </row>
    <row r="122" spans="1:14" s="18" customFormat="1">
      <c r="A122" s="17"/>
      <c r="B122" s="17"/>
      <c r="C122" s="17"/>
      <c r="D122" s="17"/>
      <c r="E122" s="17"/>
      <c r="F122" s="17"/>
      <c r="G122" s="17"/>
      <c r="H122" s="17"/>
      <c r="I122" s="17"/>
      <c r="J122"/>
      <c r="K122"/>
      <c r="L122"/>
      <c r="M122"/>
      <c r="N122"/>
    </row>
    <row r="123" spans="1:14" s="18" customFormat="1">
      <c r="A123" s="17"/>
      <c r="B123" s="17"/>
      <c r="C123" s="17"/>
      <c r="D123" s="17"/>
      <c r="E123" s="17"/>
      <c r="F123" s="17"/>
      <c r="G123" s="17"/>
      <c r="H123" s="17"/>
      <c r="I123" s="17"/>
      <c r="J123"/>
      <c r="K123"/>
      <c r="L123"/>
      <c r="M123"/>
      <c r="N123"/>
    </row>
    <row r="124" spans="1:14" s="18" customFormat="1">
      <c r="A124" s="17"/>
      <c r="B124" s="17"/>
      <c r="C124" s="17"/>
      <c r="D124" s="17"/>
      <c r="E124" s="17"/>
      <c r="F124" s="17"/>
      <c r="G124" s="17"/>
      <c r="H124" s="17"/>
      <c r="I124" s="17"/>
      <c r="J124"/>
      <c r="K124"/>
      <c r="L124"/>
      <c r="M124"/>
      <c r="N124"/>
    </row>
    <row r="125" spans="1:14" s="18" customFormat="1">
      <c r="A125" s="17"/>
      <c r="B125" s="17"/>
      <c r="C125" s="17"/>
      <c r="D125" s="17"/>
      <c r="E125" s="17"/>
      <c r="F125" s="17"/>
      <c r="G125" s="17"/>
      <c r="H125" s="17"/>
      <c r="I125" s="17"/>
      <c r="J125"/>
      <c r="K125"/>
      <c r="L125"/>
      <c r="M125"/>
      <c r="N125"/>
    </row>
    <row r="126" spans="1:14" s="18" customFormat="1">
      <c r="A126" s="17"/>
      <c r="B126" s="17"/>
      <c r="C126" s="17"/>
      <c r="D126" s="17"/>
      <c r="E126" s="17"/>
      <c r="F126" s="17"/>
      <c r="G126" s="17"/>
      <c r="H126" s="17"/>
      <c r="I126" s="17"/>
      <c r="J126"/>
      <c r="K126"/>
      <c r="L126"/>
      <c r="M126"/>
      <c r="N126"/>
    </row>
    <row r="127" spans="1:14" s="18" customFormat="1">
      <c r="A127" s="17"/>
      <c r="B127" s="17"/>
      <c r="C127" s="17"/>
      <c r="D127" s="17"/>
      <c r="E127" s="17"/>
      <c r="F127" s="17"/>
      <c r="G127" s="17"/>
      <c r="H127" s="17"/>
      <c r="I127" s="17"/>
      <c r="J127"/>
      <c r="K127"/>
      <c r="L127"/>
      <c r="M127"/>
      <c r="N127"/>
    </row>
  </sheetData>
  <mergeCells count="1">
    <mergeCell ref="A1:I1"/>
  </mergeCells>
  <pageMargins left="0.70866141732283472" right="0.70866141732283472" top="0.74803149606299213" bottom="0.74803149606299213" header="0.31496062992125984" footer="0.31496062992125984"/>
  <pageSetup paperSize="9" scale="67" fitToHeight="4" orientation="landscape" r:id="rId1"/>
  <headerFooter>
    <oddHeader>&amp;L&amp;G</oddHeader>
    <oddFooter>&amp;C&amp;G</oddFooter>
  </headerFooter>
  <ignoredErrors>
    <ignoredError sqref="E10" formula="1"/>
  </ignoredErrors>
  <legacyDrawingHF r:id="rId2"/>
</worksheet>
</file>

<file path=xl/worksheets/sheet23.xml><?xml version="1.0" encoding="utf-8"?>
<worksheet xmlns="http://schemas.openxmlformats.org/spreadsheetml/2006/main" xmlns:r="http://schemas.openxmlformats.org/officeDocument/2006/relationships">
  <sheetPr>
    <tabColor theme="7" tint="0.79998168889431442"/>
    <pageSetUpPr fitToPage="1"/>
  </sheetPr>
  <dimension ref="A1:I43"/>
  <sheetViews>
    <sheetView topLeftCell="B10" zoomScale="105" zoomScaleNormal="105" workbookViewId="0">
      <selection activeCell="E35" sqref="E35"/>
    </sheetView>
  </sheetViews>
  <sheetFormatPr baseColWidth="10" defaultRowHeight="15"/>
  <cols>
    <col min="3" max="3" width="41.85546875" bestFit="1" customWidth="1"/>
    <col min="7" max="7" width="115.28515625" customWidth="1"/>
  </cols>
  <sheetData>
    <row r="1" spans="1:9" ht="15.75" customHeight="1">
      <c r="A1" s="241" t="s">
        <v>55</v>
      </c>
      <c r="B1" s="242"/>
      <c r="C1" s="242"/>
      <c r="D1" s="242"/>
      <c r="E1" s="242"/>
      <c r="F1" s="242"/>
      <c r="G1" s="242"/>
      <c r="H1" s="242"/>
      <c r="I1" s="243"/>
    </row>
    <row r="2" spans="1:9" ht="27.75" customHeight="1">
      <c r="A2" s="54" t="s">
        <v>1</v>
      </c>
      <c r="B2" s="52" t="s">
        <v>2</v>
      </c>
      <c r="C2" s="52" t="s">
        <v>3</v>
      </c>
      <c r="D2" s="53" t="s">
        <v>4</v>
      </c>
      <c r="E2" s="53" t="s">
        <v>5</v>
      </c>
      <c r="F2" s="53" t="s">
        <v>6</v>
      </c>
      <c r="G2" s="52" t="s">
        <v>7</v>
      </c>
      <c r="H2" s="52" t="s">
        <v>8</v>
      </c>
      <c r="I2" s="55" t="s">
        <v>9</v>
      </c>
    </row>
    <row r="3" spans="1:9">
      <c r="A3" s="2" t="s">
        <v>56</v>
      </c>
      <c r="B3" s="1" t="s">
        <v>57</v>
      </c>
      <c r="C3" s="3" t="s">
        <v>58</v>
      </c>
      <c r="D3" s="4">
        <v>3200</v>
      </c>
      <c r="E3" s="4">
        <v>0</v>
      </c>
      <c r="F3" s="4">
        <f t="shared" ref="F3" si="0">+D3+E3</f>
        <v>3200</v>
      </c>
      <c r="G3" s="5" t="s">
        <v>59</v>
      </c>
      <c r="H3" s="20">
        <v>12</v>
      </c>
      <c r="I3" s="7">
        <v>43929</v>
      </c>
    </row>
    <row r="4" spans="1:9">
      <c r="A4" s="2" t="s">
        <v>60</v>
      </c>
      <c r="B4" s="1" t="s">
        <v>61</v>
      </c>
      <c r="C4" s="19" t="s">
        <v>62</v>
      </c>
      <c r="D4" s="4">
        <v>6431.01</v>
      </c>
      <c r="E4" s="4">
        <f>D4*0.07</f>
        <v>450.17070000000007</v>
      </c>
      <c r="F4" s="4">
        <f t="shared" ref="F4:F32" si="1">D4+E4</f>
        <v>6881.1806999999999</v>
      </c>
      <c r="G4" s="5" t="s">
        <v>63</v>
      </c>
      <c r="H4" s="20">
        <v>1</v>
      </c>
      <c r="I4" s="7">
        <v>43964</v>
      </c>
    </row>
    <row r="5" spans="1:9">
      <c r="A5" s="2" t="s">
        <v>64</v>
      </c>
      <c r="B5" s="1" t="s">
        <v>65</v>
      </c>
      <c r="C5" s="21" t="s">
        <v>66</v>
      </c>
      <c r="D5" s="22">
        <v>14192.31</v>
      </c>
      <c r="E5" s="22">
        <f>D5*0.07</f>
        <v>993.46170000000006</v>
      </c>
      <c r="F5" s="22">
        <f t="shared" si="1"/>
        <v>15185.771699999999</v>
      </c>
      <c r="G5" s="23" t="s">
        <v>67</v>
      </c>
      <c r="H5" s="56">
        <v>1</v>
      </c>
      <c r="I5" s="7">
        <v>43923</v>
      </c>
    </row>
    <row r="6" spans="1:9">
      <c r="A6" s="2" t="s">
        <v>68</v>
      </c>
      <c r="B6" s="1" t="s">
        <v>69</v>
      </c>
      <c r="C6" s="3" t="s">
        <v>70</v>
      </c>
      <c r="D6" s="22">
        <v>3500</v>
      </c>
      <c r="E6" s="22">
        <f t="shared" ref="E6" si="2">D6*0.07</f>
        <v>245.00000000000003</v>
      </c>
      <c r="F6" s="22">
        <f t="shared" si="1"/>
        <v>3745</v>
      </c>
      <c r="G6" s="23" t="s">
        <v>71</v>
      </c>
      <c r="H6" s="56">
        <v>1</v>
      </c>
      <c r="I6" s="7">
        <v>43924</v>
      </c>
    </row>
    <row r="7" spans="1:9">
      <c r="A7" s="2" t="s">
        <v>72</v>
      </c>
      <c r="B7" s="1" t="s">
        <v>73</v>
      </c>
      <c r="C7" s="3" t="s">
        <v>74</v>
      </c>
      <c r="D7" s="4">
        <v>3000</v>
      </c>
      <c r="E7" s="4">
        <v>0</v>
      </c>
      <c r="F7" s="4">
        <f t="shared" si="1"/>
        <v>3000</v>
      </c>
      <c r="G7" s="5" t="s">
        <v>75</v>
      </c>
      <c r="H7" s="20">
        <v>1</v>
      </c>
      <c r="I7" s="7">
        <v>43927</v>
      </c>
    </row>
    <row r="8" spans="1:9">
      <c r="A8" s="2" t="s">
        <v>76</v>
      </c>
      <c r="B8" s="1" t="s">
        <v>27</v>
      </c>
      <c r="C8" s="3" t="s">
        <v>28</v>
      </c>
      <c r="D8" s="4">
        <v>7500</v>
      </c>
      <c r="E8" s="4">
        <f t="shared" ref="E8:E32" si="3">0.07*D8</f>
        <v>525</v>
      </c>
      <c r="F8" s="4">
        <f t="shared" si="1"/>
        <v>8025</v>
      </c>
      <c r="G8" s="5" t="s">
        <v>77</v>
      </c>
      <c r="H8" s="20">
        <v>1</v>
      </c>
      <c r="I8" s="7">
        <v>43929</v>
      </c>
    </row>
    <row r="9" spans="1:9">
      <c r="A9" s="2" t="s">
        <v>78</v>
      </c>
      <c r="B9" s="1" t="s">
        <v>79</v>
      </c>
      <c r="C9" s="3" t="s">
        <v>80</v>
      </c>
      <c r="D9" s="4">
        <v>13800</v>
      </c>
      <c r="E9" s="4">
        <f t="shared" si="3"/>
        <v>966.00000000000011</v>
      </c>
      <c r="F9" s="4">
        <f t="shared" si="1"/>
        <v>14766</v>
      </c>
      <c r="G9" s="5" t="s">
        <v>81</v>
      </c>
      <c r="H9" s="20">
        <v>12</v>
      </c>
      <c r="I9" s="7">
        <v>43934</v>
      </c>
    </row>
    <row r="10" spans="1:9">
      <c r="A10" s="2" t="s">
        <v>82</v>
      </c>
      <c r="B10" s="1" t="s">
        <v>83</v>
      </c>
      <c r="C10" s="3" t="s">
        <v>84</v>
      </c>
      <c r="D10" s="4">
        <v>12500</v>
      </c>
      <c r="E10" s="4">
        <f t="shared" si="3"/>
        <v>875.00000000000011</v>
      </c>
      <c r="F10" s="4">
        <f t="shared" si="1"/>
        <v>13375</v>
      </c>
      <c r="G10" s="5" t="s">
        <v>85</v>
      </c>
      <c r="H10" s="20">
        <v>12</v>
      </c>
      <c r="I10" s="70" t="s">
        <v>475</v>
      </c>
    </row>
    <row r="11" spans="1:9">
      <c r="A11" s="2" t="s">
        <v>86</v>
      </c>
      <c r="B11" s="1" t="s">
        <v>87</v>
      </c>
      <c r="C11" s="3" t="s">
        <v>88</v>
      </c>
      <c r="D11" s="4">
        <v>7576</v>
      </c>
      <c r="E11" s="4">
        <f t="shared" si="3"/>
        <v>530.32000000000005</v>
      </c>
      <c r="F11" s="4">
        <f t="shared" si="1"/>
        <v>8106.32</v>
      </c>
      <c r="G11" s="5" t="s">
        <v>89</v>
      </c>
      <c r="H11" s="20">
        <v>3</v>
      </c>
      <c r="I11" s="7">
        <v>43937</v>
      </c>
    </row>
    <row r="12" spans="1:9">
      <c r="A12" s="2" t="s">
        <v>90</v>
      </c>
      <c r="B12" s="1" t="s">
        <v>91</v>
      </c>
      <c r="C12" s="3" t="s">
        <v>92</v>
      </c>
      <c r="D12" s="4">
        <v>2508</v>
      </c>
      <c r="E12" s="4">
        <f t="shared" si="3"/>
        <v>175.56000000000003</v>
      </c>
      <c r="F12" s="4">
        <f t="shared" si="1"/>
        <v>2683.56</v>
      </c>
      <c r="G12" s="5" t="s">
        <v>93</v>
      </c>
      <c r="H12" s="20">
        <v>12</v>
      </c>
      <c r="I12" s="7">
        <v>43937</v>
      </c>
    </row>
    <row r="13" spans="1:9">
      <c r="A13" s="2" t="s">
        <v>94</v>
      </c>
      <c r="B13" s="1" t="s">
        <v>95</v>
      </c>
      <c r="C13" s="3" t="s">
        <v>96</v>
      </c>
      <c r="D13" s="4">
        <v>35987.599999999999</v>
      </c>
      <c r="E13" s="4">
        <f t="shared" si="3"/>
        <v>2519.1320000000001</v>
      </c>
      <c r="F13" s="4">
        <f t="shared" si="1"/>
        <v>38506.731999999996</v>
      </c>
      <c r="G13" s="5" t="s">
        <v>97</v>
      </c>
      <c r="H13" s="20">
        <v>24</v>
      </c>
      <c r="I13" s="7">
        <v>43937</v>
      </c>
    </row>
    <row r="14" spans="1:9">
      <c r="A14" s="2" t="s">
        <v>98</v>
      </c>
      <c r="B14" s="1" t="s">
        <v>99</v>
      </c>
      <c r="C14" s="3" t="s">
        <v>100</v>
      </c>
      <c r="D14" s="4">
        <v>3130</v>
      </c>
      <c r="E14" s="4">
        <f t="shared" si="3"/>
        <v>219.10000000000002</v>
      </c>
      <c r="F14" s="4">
        <f t="shared" si="1"/>
        <v>3349.1</v>
      </c>
      <c r="G14" s="5" t="s">
        <v>101</v>
      </c>
      <c r="H14" s="20">
        <v>1</v>
      </c>
      <c r="I14" s="7">
        <v>43938</v>
      </c>
    </row>
    <row r="15" spans="1:9">
      <c r="A15" s="2" t="s">
        <v>102</v>
      </c>
      <c r="B15" s="1" t="s">
        <v>103</v>
      </c>
      <c r="C15" s="3" t="s">
        <v>104</v>
      </c>
      <c r="D15" s="4">
        <v>3890</v>
      </c>
      <c r="E15" s="4">
        <f t="shared" si="3"/>
        <v>272.3</v>
      </c>
      <c r="F15" s="4">
        <f t="shared" si="1"/>
        <v>4162.3</v>
      </c>
      <c r="G15" s="5" t="s">
        <v>105</v>
      </c>
      <c r="H15" s="20">
        <v>1</v>
      </c>
      <c r="I15" s="7">
        <v>43937</v>
      </c>
    </row>
    <row r="16" spans="1:9">
      <c r="A16" s="2" t="s">
        <v>106</v>
      </c>
      <c r="B16" s="1" t="s">
        <v>107</v>
      </c>
      <c r="C16" s="3" t="s">
        <v>108</v>
      </c>
      <c r="D16" s="4">
        <v>3500</v>
      </c>
      <c r="E16" s="4">
        <f t="shared" si="3"/>
        <v>245.00000000000003</v>
      </c>
      <c r="F16" s="4">
        <f t="shared" si="1"/>
        <v>3745</v>
      </c>
      <c r="G16" s="5" t="s">
        <v>109</v>
      </c>
      <c r="H16" s="20">
        <v>1</v>
      </c>
      <c r="I16" s="7">
        <v>43938</v>
      </c>
    </row>
    <row r="17" spans="1:9">
      <c r="A17" s="2" t="s">
        <v>110</v>
      </c>
      <c r="B17" s="1" t="s">
        <v>111</v>
      </c>
      <c r="C17" s="3" t="s">
        <v>112</v>
      </c>
      <c r="D17" s="4">
        <v>3658.49</v>
      </c>
      <c r="E17" s="4">
        <f t="shared" si="3"/>
        <v>256.09430000000003</v>
      </c>
      <c r="F17" s="4">
        <f t="shared" si="1"/>
        <v>3914.5843</v>
      </c>
      <c r="G17" s="5" t="s">
        <v>113</v>
      </c>
      <c r="H17" s="20">
        <v>1</v>
      </c>
      <c r="I17" s="7">
        <v>43950</v>
      </c>
    </row>
    <row r="18" spans="1:9">
      <c r="A18" s="2" t="s">
        <v>114</v>
      </c>
      <c r="B18" s="1" t="s">
        <v>111</v>
      </c>
      <c r="C18" s="3" t="s">
        <v>112</v>
      </c>
      <c r="D18" s="4">
        <v>3160.32</v>
      </c>
      <c r="E18" s="4">
        <f t="shared" si="3"/>
        <v>221.22240000000002</v>
      </c>
      <c r="F18" s="4">
        <f t="shared" si="1"/>
        <v>3381.5424000000003</v>
      </c>
      <c r="G18" s="5" t="s">
        <v>115</v>
      </c>
      <c r="H18" s="20">
        <v>1</v>
      </c>
      <c r="I18" s="7">
        <v>43984</v>
      </c>
    </row>
    <row r="19" spans="1:9">
      <c r="A19" s="2" t="s">
        <v>116</v>
      </c>
      <c r="B19" s="1" t="s">
        <v>117</v>
      </c>
      <c r="C19" s="3" t="s">
        <v>118</v>
      </c>
      <c r="D19" s="4">
        <v>13812</v>
      </c>
      <c r="E19" s="4">
        <f t="shared" si="3"/>
        <v>966.84000000000015</v>
      </c>
      <c r="F19" s="4">
        <f t="shared" si="1"/>
        <v>14778.84</v>
      </c>
      <c r="G19" s="5" t="s">
        <v>119</v>
      </c>
      <c r="H19" s="20">
        <v>1</v>
      </c>
      <c r="I19" s="7">
        <v>43958</v>
      </c>
    </row>
    <row r="20" spans="1:9">
      <c r="A20" s="2" t="s">
        <v>120</v>
      </c>
      <c r="B20" s="1" t="s">
        <v>65</v>
      </c>
      <c r="C20" s="3" t="s">
        <v>66</v>
      </c>
      <c r="D20" s="4">
        <v>3491.74</v>
      </c>
      <c r="E20" s="4">
        <f t="shared" si="3"/>
        <v>244.42180000000002</v>
      </c>
      <c r="F20" s="4">
        <f t="shared" si="1"/>
        <v>3736.1617999999999</v>
      </c>
      <c r="G20" s="5" t="s">
        <v>121</v>
      </c>
      <c r="H20" s="20">
        <v>1</v>
      </c>
      <c r="I20" s="7">
        <v>43962</v>
      </c>
    </row>
    <row r="21" spans="1:9">
      <c r="A21" s="2" t="s">
        <v>122</v>
      </c>
      <c r="B21" s="1" t="s">
        <v>123</v>
      </c>
      <c r="C21" s="3" t="s">
        <v>124</v>
      </c>
      <c r="D21" s="4">
        <v>3209</v>
      </c>
      <c r="E21" s="4">
        <f t="shared" si="3"/>
        <v>224.63000000000002</v>
      </c>
      <c r="F21" s="4">
        <f t="shared" si="1"/>
        <v>3433.63</v>
      </c>
      <c r="G21" s="5" t="s">
        <v>125</v>
      </c>
      <c r="H21" s="6">
        <v>12</v>
      </c>
      <c r="I21" s="7">
        <v>44008</v>
      </c>
    </row>
    <row r="22" spans="1:9">
      <c r="A22" s="2" t="s">
        <v>126</v>
      </c>
      <c r="B22" s="1" t="s">
        <v>127</v>
      </c>
      <c r="C22" s="3" t="s">
        <v>128</v>
      </c>
      <c r="D22" s="4">
        <v>6799</v>
      </c>
      <c r="E22" s="4">
        <f t="shared" si="3"/>
        <v>475.93000000000006</v>
      </c>
      <c r="F22" s="4">
        <f t="shared" si="1"/>
        <v>7274.93</v>
      </c>
      <c r="G22" s="5" t="s">
        <v>129</v>
      </c>
      <c r="H22" s="6">
        <v>6</v>
      </c>
      <c r="I22" s="7">
        <v>43970</v>
      </c>
    </row>
    <row r="23" spans="1:9">
      <c r="A23" s="2" t="s">
        <v>130</v>
      </c>
      <c r="B23" s="1" t="s">
        <v>131</v>
      </c>
      <c r="C23" s="3" t="s">
        <v>132</v>
      </c>
      <c r="D23" s="4">
        <v>10890</v>
      </c>
      <c r="E23" s="4">
        <f t="shared" si="3"/>
        <v>762.30000000000007</v>
      </c>
      <c r="F23" s="4">
        <f t="shared" si="1"/>
        <v>11652.3</v>
      </c>
      <c r="G23" s="5" t="s">
        <v>133</v>
      </c>
      <c r="H23" s="6">
        <v>5</v>
      </c>
      <c r="I23" s="7">
        <v>43979</v>
      </c>
    </row>
    <row r="24" spans="1:9">
      <c r="A24" s="2" t="s">
        <v>134</v>
      </c>
      <c r="B24" s="1" t="s">
        <v>131</v>
      </c>
      <c r="C24" s="3" t="s">
        <v>132</v>
      </c>
      <c r="D24" s="4">
        <v>5200</v>
      </c>
      <c r="E24" s="4">
        <f t="shared" si="3"/>
        <v>364.00000000000006</v>
      </c>
      <c r="F24" s="4">
        <f t="shared" si="1"/>
        <v>5564</v>
      </c>
      <c r="G24" s="5" t="s">
        <v>135</v>
      </c>
      <c r="H24" s="6">
        <v>1</v>
      </c>
      <c r="I24" s="7">
        <v>43979</v>
      </c>
    </row>
    <row r="25" spans="1:9">
      <c r="A25" s="2" t="s">
        <v>136</v>
      </c>
      <c r="B25" s="1" t="s">
        <v>137</v>
      </c>
      <c r="C25" s="3" t="s">
        <v>138</v>
      </c>
      <c r="D25" s="4">
        <v>7480</v>
      </c>
      <c r="E25" s="4">
        <f t="shared" si="3"/>
        <v>523.6</v>
      </c>
      <c r="F25" s="4">
        <f t="shared" si="1"/>
        <v>8003.6</v>
      </c>
      <c r="G25" s="5" t="s">
        <v>139</v>
      </c>
      <c r="H25" s="6">
        <v>1</v>
      </c>
      <c r="I25" s="7">
        <v>43979</v>
      </c>
    </row>
    <row r="26" spans="1:9">
      <c r="A26" s="2" t="s">
        <v>140</v>
      </c>
      <c r="B26" s="1" t="s">
        <v>141</v>
      </c>
      <c r="C26" s="3" t="s">
        <v>142</v>
      </c>
      <c r="D26" s="4">
        <v>3500</v>
      </c>
      <c r="E26" s="4">
        <f t="shared" si="3"/>
        <v>245.00000000000003</v>
      </c>
      <c r="F26" s="4">
        <f t="shared" si="1"/>
        <v>3745</v>
      </c>
      <c r="G26" s="5" t="s">
        <v>143</v>
      </c>
      <c r="H26" s="6">
        <v>2</v>
      </c>
      <c r="I26" s="7">
        <v>43979</v>
      </c>
    </row>
    <row r="27" spans="1:9">
      <c r="A27" s="2" t="s">
        <v>144</v>
      </c>
      <c r="B27" s="1" t="s">
        <v>49</v>
      </c>
      <c r="C27" s="3" t="s">
        <v>145</v>
      </c>
      <c r="D27" s="4">
        <v>3095</v>
      </c>
      <c r="E27" s="4">
        <f t="shared" si="3"/>
        <v>216.65000000000003</v>
      </c>
      <c r="F27" s="4">
        <f t="shared" si="1"/>
        <v>3311.65</v>
      </c>
      <c r="G27" s="5" t="s">
        <v>146</v>
      </c>
      <c r="H27" s="6">
        <v>1</v>
      </c>
      <c r="I27" s="7">
        <v>43987</v>
      </c>
    </row>
    <row r="28" spans="1:9">
      <c r="A28" s="2" t="s">
        <v>147</v>
      </c>
      <c r="B28" s="1" t="s">
        <v>148</v>
      </c>
      <c r="C28" s="3" t="s">
        <v>149</v>
      </c>
      <c r="D28" s="4">
        <v>4568.2</v>
      </c>
      <c r="E28" s="4">
        <f t="shared" si="3"/>
        <v>319.774</v>
      </c>
      <c r="F28" s="4">
        <f t="shared" si="1"/>
        <v>4887.9740000000002</v>
      </c>
      <c r="G28" s="5" t="s">
        <v>150</v>
      </c>
      <c r="H28" s="6">
        <v>1</v>
      </c>
      <c r="I28" s="7">
        <v>43987</v>
      </c>
    </row>
    <row r="29" spans="1:9">
      <c r="A29" s="2" t="s">
        <v>151</v>
      </c>
      <c r="B29" s="1" t="s">
        <v>152</v>
      </c>
      <c r="C29" s="3" t="s">
        <v>153</v>
      </c>
      <c r="D29" s="4">
        <v>2728</v>
      </c>
      <c r="E29" s="4">
        <f t="shared" si="3"/>
        <v>190.96</v>
      </c>
      <c r="F29" s="4">
        <f t="shared" si="1"/>
        <v>2918.96</v>
      </c>
      <c r="G29" s="5" t="s">
        <v>154</v>
      </c>
      <c r="H29" s="6">
        <v>1</v>
      </c>
      <c r="I29" s="7">
        <v>43987</v>
      </c>
    </row>
    <row r="30" spans="1:9">
      <c r="A30" s="2" t="s">
        <v>155</v>
      </c>
      <c r="B30" s="1" t="s">
        <v>156</v>
      </c>
      <c r="C30" s="3" t="s">
        <v>157</v>
      </c>
      <c r="D30" s="4">
        <v>8910</v>
      </c>
      <c r="E30" s="4">
        <f t="shared" si="3"/>
        <v>623.70000000000005</v>
      </c>
      <c r="F30" s="4">
        <f t="shared" si="1"/>
        <v>9533.7000000000007</v>
      </c>
      <c r="G30" s="5" t="s">
        <v>158</v>
      </c>
      <c r="H30" s="6">
        <v>1</v>
      </c>
      <c r="I30" s="7">
        <v>43987</v>
      </c>
    </row>
    <row r="31" spans="1:9">
      <c r="A31" s="2" t="s">
        <v>159</v>
      </c>
      <c r="B31" s="1" t="s">
        <v>160</v>
      </c>
      <c r="C31" s="3" t="s">
        <v>161</v>
      </c>
      <c r="D31" s="4">
        <v>2815.4</v>
      </c>
      <c r="E31" s="4">
        <f t="shared" si="3"/>
        <v>197.07800000000003</v>
      </c>
      <c r="F31" s="4">
        <f t="shared" si="1"/>
        <v>3012.4780000000001</v>
      </c>
      <c r="G31" s="5" t="s">
        <v>162</v>
      </c>
      <c r="H31" s="6">
        <v>1</v>
      </c>
      <c r="I31" s="7">
        <v>43987</v>
      </c>
    </row>
    <row r="32" spans="1:9">
      <c r="A32" s="2" t="s">
        <v>163</v>
      </c>
      <c r="B32" s="1" t="s">
        <v>164</v>
      </c>
      <c r="C32" s="3" t="s">
        <v>165</v>
      </c>
      <c r="D32" s="4">
        <v>13816.41</v>
      </c>
      <c r="E32" s="4">
        <f t="shared" si="3"/>
        <v>967.14870000000008</v>
      </c>
      <c r="F32" s="4">
        <f t="shared" si="1"/>
        <v>14783.5587</v>
      </c>
      <c r="G32" s="5" t="s">
        <v>166</v>
      </c>
      <c r="H32" s="6">
        <v>2</v>
      </c>
      <c r="I32" s="7">
        <v>43987</v>
      </c>
    </row>
    <row r="33" spans="1:9">
      <c r="A33" s="2" t="s">
        <v>167</v>
      </c>
      <c r="B33" s="1" t="s">
        <v>168</v>
      </c>
      <c r="C33" s="3" t="s">
        <v>169</v>
      </c>
      <c r="D33" s="4">
        <v>6084</v>
      </c>
      <c r="E33" s="4">
        <v>374.17000000000007</v>
      </c>
      <c r="F33" s="4">
        <v>6458.17</v>
      </c>
      <c r="G33" s="5" t="s">
        <v>170</v>
      </c>
      <c r="H33" s="6">
        <v>12</v>
      </c>
      <c r="I33" s="7">
        <v>43998</v>
      </c>
    </row>
    <row r="34" spans="1:9">
      <c r="A34" s="2" t="s">
        <v>171</v>
      </c>
      <c r="B34" s="1" t="s">
        <v>172</v>
      </c>
      <c r="C34" s="3" t="s">
        <v>173</v>
      </c>
      <c r="D34" s="4">
        <v>8960</v>
      </c>
      <c r="E34" s="4">
        <f>+D34*0.07</f>
        <v>627.20000000000005</v>
      </c>
      <c r="F34" s="4">
        <f t="shared" ref="F34:F40" si="4">+D34+E34</f>
        <v>9587.2000000000007</v>
      </c>
      <c r="G34" s="5" t="s">
        <v>174</v>
      </c>
      <c r="H34" s="6">
        <v>1</v>
      </c>
      <c r="I34" s="7">
        <v>43999</v>
      </c>
    </row>
    <row r="35" spans="1:9">
      <c r="A35" s="2" t="s">
        <v>175</v>
      </c>
      <c r="B35" s="1" t="s">
        <v>176</v>
      </c>
      <c r="C35" s="3" t="s">
        <v>177</v>
      </c>
      <c r="D35" s="4">
        <v>14997.6</v>
      </c>
      <c r="E35" s="4">
        <f>+D35*0.03</f>
        <v>449.928</v>
      </c>
      <c r="F35" s="4">
        <f t="shared" si="4"/>
        <v>15447.528</v>
      </c>
      <c r="G35" s="5" t="s">
        <v>178</v>
      </c>
      <c r="H35" s="6">
        <v>5</v>
      </c>
      <c r="I35" s="7">
        <v>44001</v>
      </c>
    </row>
    <row r="36" spans="1:9">
      <c r="A36" s="2" t="s">
        <v>179</v>
      </c>
      <c r="B36" s="1" t="s">
        <v>180</v>
      </c>
      <c r="C36" s="3" t="s">
        <v>181</v>
      </c>
      <c r="D36" s="4">
        <v>4300</v>
      </c>
      <c r="E36" s="4">
        <f>+D36*0.07</f>
        <v>301.00000000000006</v>
      </c>
      <c r="F36" s="4">
        <f t="shared" si="4"/>
        <v>4601</v>
      </c>
      <c r="G36" s="5" t="s">
        <v>182</v>
      </c>
      <c r="H36" s="6">
        <v>1</v>
      </c>
      <c r="I36" s="7">
        <v>44005</v>
      </c>
    </row>
    <row r="37" spans="1:9">
      <c r="A37" s="2" t="s">
        <v>183</v>
      </c>
      <c r="B37" s="1" t="s">
        <v>184</v>
      </c>
      <c r="C37" s="3" t="s">
        <v>185</v>
      </c>
      <c r="D37" s="4">
        <v>13445.68</v>
      </c>
      <c r="E37" s="4">
        <f>+D37*0.07</f>
        <v>941.19760000000008</v>
      </c>
      <c r="F37" s="4">
        <f t="shared" si="4"/>
        <v>14386.8776</v>
      </c>
      <c r="G37" s="9" t="s">
        <v>186</v>
      </c>
      <c r="H37" s="6">
        <v>1</v>
      </c>
      <c r="I37" s="7">
        <v>44005</v>
      </c>
    </row>
    <row r="38" spans="1:9">
      <c r="A38" s="2" t="s">
        <v>187</v>
      </c>
      <c r="B38" s="1" t="s">
        <v>188</v>
      </c>
      <c r="C38" s="3" t="s">
        <v>189</v>
      </c>
      <c r="D38" s="4">
        <v>5050</v>
      </c>
      <c r="E38" s="4">
        <f>+D38*0.07</f>
        <v>353.50000000000006</v>
      </c>
      <c r="F38" s="4">
        <f t="shared" si="4"/>
        <v>5403.5</v>
      </c>
      <c r="G38" s="9" t="s">
        <v>190</v>
      </c>
      <c r="H38" s="6">
        <v>1</v>
      </c>
      <c r="I38" s="7">
        <v>44007</v>
      </c>
    </row>
    <row r="39" spans="1:9">
      <c r="A39" s="2" t="s">
        <v>191</v>
      </c>
      <c r="B39" s="1" t="s">
        <v>192</v>
      </c>
      <c r="C39" s="3" t="s">
        <v>193</v>
      </c>
      <c r="D39" s="4">
        <v>6945.09</v>
      </c>
      <c r="E39" s="4">
        <f>+D39*0.07</f>
        <v>486.15630000000004</v>
      </c>
      <c r="F39" s="4">
        <f t="shared" si="4"/>
        <v>7431.2462999999998</v>
      </c>
      <c r="G39" s="9" t="s">
        <v>194</v>
      </c>
      <c r="H39" s="6">
        <v>5</v>
      </c>
      <c r="I39" s="7">
        <v>44007</v>
      </c>
    </row>
    <row r="40" spans="1:9" ht="15.75" thickBot="1">
      <c r="A40" s="10" t="s">
        <v>195</v>
      </c>
      <c r="B40" s="11" t="s">
        <v>196</v>
      </c>
      <c r="C40" s="12" t="s">
        <v>197</v>
      </c>
      <c r="D40" s="13">
        <v>3367.53</v>
      </c>
      <c r="E40" s="13">
        <f>+D40*0.07</f>
        <v>235.72710000000004</v>
      </c>
      <c r="F40" s="13">
        <f t="shared" si="4"/>
        <v>3603.2571000000003</v>
      </c>
      <c r="G40" s="14" t="s">
        <v>198</v>
      </c>
      <c r="H40" s="15">
        <v>1</v>
      </c>
      <c r="I40" s="24">
        <v>44011</v>
      </c>
    </row>
    <row r="43" spans="1:9">
      <c r="F43" s="25"/>
    </row>
  </sheetData>
  <mergeCells count="1">
    <mergeCell ref="A1:I1"/>
  </mergeCells>
  <pageMargins left="0.70866141732283472" right="0.70866141732283472" top="0.74803149606299213" bottom="0.74803149606299213" header="0.31496062992125984" footer="0.31496062992125984"/>
  <pageSetup paperSize="9" scale="54" fitToHeight="4" orientation="landscape" r:id="rId1"/>
  <headerFooter>
    <oddHeader>&amp;L&amp;G</oddHeader>
    <oddFooter>&amp;C&amp;G</oddFooter>
  </headerFooter>
  <ignoredErrors>
    <ignoredError sqref="E35" formula="1"/>
  </ignoredErrors>
  <legacyDrawingHF r:id="rId2"/>
</worksheet>
</file>

<file path=xl/worksheets/sheet24.xml><?xml version="1.0" encoding="utf-8"?>
<worksheet xmlns="http://schemas.openxmlformats.org/spreadsheetml/2006/main" xmlns:r="http://schemas.openxmlformats.org/officeDocument/2006/relationships">
  <sheetPr>
    <tabColor theme="7" tint="0.79998168889431442"/>
    <pageSetUpPr fitToPage="1"/>
  </sheetPr>
  <dimension ref="A1:I41"/>
  <sheetViews>
    <sheetView topLeftCell="A7" zoomScale="85" zoomScaleNormal="85" workbookViewId="0">
      <selection activeCell="N27" sqref="N27"/>
    </sheetView>
  </sheetViews>
  <sheetFormatPr baseColWidth="10" defaultRowHeight="15"/>
  <cols>
    <col min="3" max="3" width="54.7109375" bestFit="1" customWidth="1"/>
    <col min="7" max="7" width="75.7109375" customWidth="1"/>
  </cols>
  <sheetData>
    <row r="1" spans="1:9" ht="16.5" customHeight="1">
      <c r="A1" s="244" t="s">
        <v>199</v>
      </c>
      <c r="B1" s="245"/>
      <c r="C1" s="245"/>
      <c r="D1" s="245"/>
      <c r="E1" s="245"/>
      <c r="F1" s="245"/>
      <c r="G1" s="245"/>
      <c r="H1" s="245"/>
      <c r="I1" s="246"/>
    </row>
    <row r="2" spans="1:9" ht="22.5">
      <c r="A2" s="54" t="s">
        <v>1</v>
      </c>
      <c r="B2" s="52" t="s">
        <v>2</v>
      </c>
      <c r="C2" s="52" t="s">
        <v>3</v>
      </c>
      <c r="D2" s="53" t="s">
        <v>4</v>
      </c>
      <c r="E2" s="53" t="s">
        <v>5</v>
      </c>
      <c r="F2" s="53" t="s">
        <v>6</v>
      </c>
      <c r="G2" s="52" t="s">
        <v>7</v>
      </c>
      <c r="H2" s="52" t="s">
        <v>8</v>
      </c>
      <c r="I2" s="55" t="s">
        <v>9</v>
      </c>
    </row>
    <row r="3" spans="1:9" s="26" customFormat="1">
      <c r="A3" s="2" t="s">
        <v>200</v>
      </c>
      <c r="B3" s="1" t="s">
        <v>201</v>
      </c>
      <c r="C3" s="19" t="s">
        <v>202</v>
      </c>
      <c r="D3" s="4">
        <v>4800</v>
      </c>
      <c r="E3" s="4">
        <v>0</v>
      </c>
      <c r="F3" s="4">
        <f t="shared" ref="F3:F38" si="0">+D3+E3</f>
        <v>4800</v>
      </c>
      <c r="G3" s="5" t="s">
        <v>203</v>
      </c>
      <c r="H3" s="6">
        <v>3</v>
      </c>
      <c r="I3" s="7">
        <v>43833</v>
      </c>
    </row>
    <row r="4" spans="1:9" s="26" customFormat="1">
      <c r="A4" s="2" t="s">
        <v>204</v>
      </c>
      <c r="B4" s="1" t="s">
        <v>11</v>
      </c>
      <c r="C4" s="19" t="s">
        <v>205</v>
      </c>
      <c r="D4" s="4">
        <v>11400</v>
      </c>
      <c r="E4" s="4">
        <f>+D4*0.07</f>
        <v>798.00000000000011</v>
      </c>
      <c r="F4" s="4">
        <f t="shared" si="0"/>
        <v>12198</v>
      </c>
      <c r="G4" s="5" t="s">
        <v>206</v>
      </c>
      <c r="H4" s="6">
        <v>12</v>
      </c>
      <c r="I4" s="7">
        <v>43837</v>
      </c>
    </row>
    <row r="5" spans="1:9" s="26" customFormat="1" ht="22.5">
      <c r="A5" s="2" t="s">
        <v>207</v>
      </c>
      <c r="B5" s="1" t="s">
        <v>208</v>
      </c>
      <c r="C5" s="19" t="s">
        <v>209</v>
      </c>
      <c r="D5" s="4">
        <v>10293.11</v>
      </c>
      <c r="E5" s="4">
        <v>0</v>
      </c>
      <c r="F5" s="4">
        <f t="shared" si="0"/>
        <v>10293.11</v>
      </c>
      <c r="G5" s="5" t="s">
        <v>210</v>
      </c>
      <c r="H5" s="6">
        <v>12</v>
      </c>
      <c r="I5" s="7">
        <v>43844</v>
      </c>
    </row>
    <row r="6" spans="1:9" s="26" customFormat="1">
      <c r="A6" s="2" t="s">
        <v>211</v>
      </c>
      <c r="B6" s="1" t="s">
        <v>212</v>
      </c>
      <c r="C6" s="19" t="s">
        <v>213</v>
      </c>
      <c r="D6" s="4">
        <v>2671.07</v>
      </c>
      <c r="E6" s="4">
        <f>+D6*0.07</f>
        <v>186.97490000000002</v>
      </c>
      <c r="F6" s="4">
        <f t="shared" si="0"/>
        <v>2858.0449000000003</v>
      </c>
      <c r="G6" s="5" t="s">
        <v>214</v>
      </c>
      <c r="H6" s="6">
        <v>1</v>
      </c>
      <c r="I6" s="7">
        <v>43844</v>
      </c>
    </row>
    <row r="7" spans="1:9" s="26" customFormat="1" ht="22.5">
      <c r="A7" s="2" t="s">
        <v>215</v>
      </c>
      <c r="B7" s="1" t="s">
        <v>216</v>
      </c>
      <c r="C7" s="19" t="s">
        <v>217</v>
      </c>
      <c r="D7" s="4">
        <v>8850</v>
      </c>
      <c r="E7" s="4">
        <f>+D7*0.07</f>
        <v>619.50000000000011</v>
      </c>
      <c r="F7" s="4">
        <f t="shared" si="0"/>
        <v>9469.5</v>
      </c>
      <c r="G7" s="5" t="s">
        <v>218</v>
      </c>
      <c r="H7" s="6">
        <v>1</v>
      </c>
      <c r="I7" s="7">
        <v>43844</v>
      </c>
    </row>
    <row r="8" spans="1:9" s="26" customFormat="1" ht="22.5">
      <c r="A8" s="2" t="s">
        <v>219</v>
      </c>
      <c r="B8" s="1" t="s">
        <v>117</v>
      </c>
      <c r="C8" s="19" t="s">
        <v>220</v>
      </c>
      <c r="D8" s="4">
        <v>6158.4</v>
      </c>
      <c r="E8" s="4">
        <f>+D8*0.07</f>
        <v>431.08800000000002</v>
      </c>
      <c r="F8" s="4">
        <f t="shared" si="0"/>
        <v>6589.4879999999994</v>
      </c>
      <c r="G8" s="5" t="s">
        <v>221</v>
      </c>
      <c r="H8" s="6">
        <v>12</v>
      </c>
      <c r="I8" s="7">
        <v>43850</v>
      </c>
    </row>
    <row r="9" spans="1:9" s="26" customFormat="1" ht="33.75">
      <c r="A9" s="2" t="s">
        <v>222</v>
      </c>
      <c r="B9" s="1" t="s">
        <v>223</v>
      </c>
      <c r="C9" s="19" t="s">
        <v>224</v>
      </c>
      <c r="D9" s="4">
        <v>14950</v>
      </c>
      <c r="E9" s="4">
        <f>+D9*0.07</f>
        <v>1046.5</v>
      </c>
      <c r="F9" s="4">
        <f t="shared" si="0"/>
        <v>15996.5</v>
      </c>
      <c r="G9" s="5" t="s">
        <v>225</v>
      </c>
      <c r="H9" s="6">
        <v>2</v>
      </c>
      <c r="I9" s="7">
        <v>43852</v>
      </c>
    </row>
    <row r="10" spans="1:9" s="26" customFormat="1">
      <c r="A10" s="2" t="s">
        <v>226</v>
      </c>
      <c r="B10" s="1" t="s">
        <v>188</v>
      </c>
      <c r="C10" s="19" t="s">
        <v>227</v>
      </c>
      <c r="D10" s="4">
        <v>10222.5</v>
      </c>
      <c r="E10" s="4">
        <f>+D10*0.07</f>
        <v>715.57500000000005</v>
      </c>
      <c r="F10" s="4">
        <f t="shared" si="0"/>
        <v>10938.075000000001</v>
      </c>
      <c r="G10" s="5" t="s">
        <v>228</v>
      </c>
      <c r="H10" s="6">
        <v>1</v>
      </c>
      <c r="I10" s="7">
        <v>43853</v>
      </c>
    </row>
    <row r="11" spans="1:9" s="26" customFormat="1">
      <c r="A11" s="2" t="s">
        <v>229</v>
      </c>
      <c r="B11" s="1" t="s">
        <v>230</v>
      </c>
      <c r="C11" s="19" t="s">
        <v>231</v>
      </c>
      <c r="D11" s="4">
        <v>3100</v>
      </c>
      <c r="E11" s="4">
        <f t="shared" ref="E11:E35" si="1">+D11*0.07</f>
        <v>217.00000000000003</v>
      </c>
      <c r="F11" s="4">
        <f t="shared" si="0"/>
        <v>3317</v>
      </c>
      <c r="G11" s="5" t="s">
        <v>232</v>
      </c>
      <c r="H11" s="6">
        <v>6</v>
      </c>
      <c r="I11" s="7">
        <v>43859</v>
      </c>
    </row>
    <row r="12" spans="1:9" s="26" customFormat="1">
      <c r="A12" s="2" t="s">
        <v>233</v>
      </c>
      <c r="B12" s="1" t="s">
        <v>234</v>
      </c>
      <c r="C12" s="19" t="s">
        <v>235</v>
      </c>
      <c r="D12" s="4">
        <v>2250</v>
      </c>
      <c r="E12" s="4">
        <f t="shared" si="1"/>
        <v>157.50000000000003</v>
      </c>
      <c r="F12" s="4">
        <f t="shared" si="0"/>
        <v>2407.5</v>
      </c>
      <c r="G12" s="5" t="s">
        <v>236</v>
      </c>
      <c r="H12" s="6">
        <v>2</v>
      </c>
      <c r="I12" s="7">
        <v>43865</v>
      </c>
    </row>
    <row r="13" spans="1:9" s="26" customFormat="1">
      <c r="A13" s="2" t="s">
        <v>237</v>
      </c>
      <c r="B13" s="1" t="s">
        <v>156</v>
      </c>
      <c r="C13" s="19" t="s">
        <v>238</v>
      </c>
      <c r="D13" s="4">
        <v>7985</v>
      </c>
      <c r="E13" s="4">
        <f t="shared" si="1"/>
        <v>558.95000000000005</v>
      </c>
      <c r="F13" s="4">
        <f t="shared" si="0"/>
        <v>8543.9500000000007</v>
      </c>
      <c r="G13" s="5" t="s">
        <v>239</v>
      </c>
      <c r="H13" s="6">
        <v>1</v>
      </c>
      <c r="I13" s="7">
        <v>43864</v>
      </c>
    </row>
    <row r="14" spans="1:9" s="26" customFormat="1">
      <c r="A14" s="2" t="s">
        <v>240</v>
      </c>
      <c r="B14" s="1" t="s">
        <v>241</v>
      </c>
      <c r="C14" s="19" t="s">
        <v>242</v>
      </c>
      <c r="D14" s="4">
        <v>8000</v>
      </c>
      <c r="E14" s="4">
        <f t="shared" si="1"/>
        <v>560</v>
      </c>
      <c r="F14" s="4">
        <f t="shared" si="0"/>
        <v>8560</v>
      </c>
      <c r="G14" s="5" t="s">
        <v>243</v>
      </c>
      <c r="H14" s="6">
        <v>1</v>
      </c>
      <c r="I14" s="7">
        <v>43864</v>
      </c>
    </row>
    <row r="15" spans="1:9" s="26" customFormat="1">
      <c r="A15" s="2" t="s">
        <v>244</v>
      </c>
      <c r="B15" s="1" t="s">
        <v>245</v>
      </c>
      <c r="C15" s="19" t="s">
        <v>246</v>
      </c>
      <c r="D15" s="4">
        <v>6300</v>
      </c>
      <c r="E15" s="4">
        <f t="shared" si="1"/>
        <v>441.00000000000006</v>
      </c>
      <c r="F15" s="4">
        <f t="shared" si="0"/>
        <v>6741</v>
      </c>
      <c r="G15" s="5" t="s">
        <v>247</v>
      </c>
      <c r="H15" s="6">
        <v>2</v>
      </c>
      <c r="I15" s="7">
        <v>43866</v>
      </c>
    </row>
    <row r="16" spans="1:9" s="26" customFormat="1" ht="22.5">
      <c r="A16" s="2" t="s">
        <v>248</v>
      </c>
      <c r="B16" s="1" t="s">
        <v>230</v>
      </c>
      <c r="C16" s="19" t="s">
        <v>231</v>
      </c>
      <c r="D16" s="4">
        <v>14000</v>
      </c>
      <c r="E16" s="4">
        <f t="shared" si="1"/>
        <v>980.00000000000011</v>
      </c>
      <c r="F16" s="4">
        <f t="shared" si="0"/>
        <v>14980</v>
      </c>
      <c r="G16" s="5" t="s">
        <v>249</v>
      </c>
      <c r="H16" s="6">
        <v>4</v>
      </c>
      <c r="I16" s="7">
        <v>43865</v>
      </c>
    </row>
    <row r="17" spans="1:9" s="26" customFormat="1" ht="22.5">
      <c r="A17" s="2" t="s">
        <v>250</v>
      </c>
      <c r="B17" s="1" t="s">
        <v>251</v>
      </c>
      <c r="C17" s="19" t="s">
        <v>252</v>
      </c>
      <c r="D17" s="4">
        <v>9786</v>
      </c>
      <c r="E17" s="4">
        <f t="shared" si="1"/>
        <v>685.0200000000001</v>
      </c>
      <c r="F17" s="4">
        <f t="shared" si="0"/>
        <v>10471.02</v>
      </c>
      <c r="G17" s="5" t="s">
        <v>253</v>
      </c>
      <c r="H17" s="6">
        <v>12</v>
      </c>
      <c r="I17" s="7">
        <v>43867</v>
      </c>
    </row>
    <row r="18" spans="1:9" s="26" customFormat="1" ht="22.5">
      <c r="A18" s="2" t="s">
        <v>254</v>
      </c>
      <c r="B18" s="1" t="s">
        <v>41</v>
      </c>
      <c r="C18" s="19" t="s">
        <v>255</v>
      </c>
      <c r="D18" s="4">
        <v>3583.34</v>
      </c>
      <c r="E18" s="4">
        <f t="shared" si="1"/>
        <v>250.83380000000002</v>
      </c>
      <c r="F18" s="4">
        <f t="shared" si="0"/>
        <v>3834.1738</v>
      </c>
      <c r="G18" s="5" t="s">
        <v>256</v>
      </c>
      <c r="H18" s="6">
        <v>1</v>
      </c>
      <c r="I18" s="7">
        <v>43868</v>
      </c>
    </row>
    <row r="19" spans="1:9" s="26" customFormat="1" ht="22.5">
      <c r="A19" s="2" t="s">
        <v>257</v>
      </c>
      <c r="B19" s="1" t="s">
        <v>258</v>
      </c>
      <c r="C19" s="19" t="s">
        <v>259</v>
      </c>
      <c r="D19" s="4">
        <v>13200</v>
      </c>
      <c r="E19" s="4">
        <f t="shared" si="1"/>
        <v>924.00000000000011</v>
      </c>
      <c r="F19" s="4">
        <f t="shared" si="0"/>
        <v>14124</v>
      </c>
      <c r="G19" s="5" t="s">
        <v>260</v>
      </c>
      <c r="H19" s="6">
        <v>6</v>
      </c>
      <c r="I19" s="7">
        <v>43878</v>
      </c>
    </row>
    <row r="20" spans="1:9" s="26" customFormat="1" ht="22.5">
      <c r="A20" s="2" t="s">
        <v>261</v>
      </c>
      <c r="B20" s="1" t="s">
        <v>262</v>
      </c>
      <c r="C20" s="19" t="s">
        <v>263</v>
      </c>
      <c r="D20" s="4">
        <v>3400</v>
      </c>
      <c r="E20" s="4">
        <f t="shared" si="1"/>
        <v>238.00000000000003</v>
      </c>
      <c r="F20" s="4">
        <f t="shared" si="0"/>
        <v>3638</v>
      </c>
      <c r="G20" s="5" t="s">
        <v>264</v>
      </c>
      <c r="H20" s="6">
        <v>1</v>
      </c>
      <c r="I20" s="7">
        <v>43892</v>
      </c>
    </row>
    <row r="21" spans="1:9" s="26" customFormat="1" ht="22.5">
      <c r="A21" s="2" t="s">
        <v>265</v>
      </c>
      <c r="B21" s="1" t="s">
        <v>266</v>
      </c>
      <c r="C21" s="19" t="s">
        <v>267</v>
      </c>
      <c r="D21" s="4">
        <v>9380</v>
      </c>
      <c r="E21" s="4">
        <f t="shared" si="1"/>
        <v>656.6</v>
      </c>
      <c r="F21" s="4">
        <f t="shared" si="0"/>
        <v>10036.6</v>
      </c>
      <c r="G21" s="5" t="s">
        <v>474</v>
      </c>
      <c r="H21" s="6">
        <v>1</v>
      </c>
      <c r="I21" s="7">
        <v>43888</v>
      </c>
    </row>
    <row r="22" spans="1:9" s="26" customFormat="1">
      <c r="A22" s="2" t="s">
        <v>268</v>
      </c>
      <c r="B22" s="1" t="s">
        <v>212</v>
      </c>
      <c r="C22" s="19" t="s">
        <v>213</v>
      </c>
      <c r="D22" s="4">
        <v>3096.9</v>
      </c>
      <c r="E22" s="4">
        <f t="shared" si="1"/>
        <v>216.78300000000002</v>
      </c>
      <c r="F22" s="4">
        <f t="shared" si="0"/>
        <v>3313.683</v>
      </c>
      <c r="G22" s="5" t="s">
        <v>269</v>
      </c>
      <c r="H22" s="6">
        <v>1</v>
      </c>
      <c r="I22" s="7">
        <v>43882</v>
      </c>
    </row>
    <row r="23" spans="1:9" s="26" customFormat="1">
      <c r="A23" s="2" t="s">
        <v>270</v>
      </c>
      <c r="B23" s="1" t="s">
        <v>271</v>
      </c>
      <c r="C23" s="19" t="s">
        <v>272</v>
      </c>
      <c r="D23" s="4">
        <v>3600</v>
      </c>
      <c r="E23" s="4">
        <f t="shared" si="1"/>
        <v>252.00000000000003</v>
      </c>
      <c r="F23" s="4">
        <f t="shared" si="0"/>
        <v>3852</v>
      </c>
      <c r="G23" s="5" t="s">
        <v>273</v>
      </c>
      <c r="H23" s="6">
        <v>1</v>
      </c>
      <c r="I23" s="7">
        <v>43882</v>
      </c>
    </row>
    <row r="24" spans="1:9" s="26" customFormat="1" ht="22.5">
      <c r="A24" s="2" t="s">
        <v>274</v>
      </c>
      <c r="B24" s="1" t="s">
        <v>131</v>
      </c>
      <c r="C24" s="19" t="s">
        <v>275</v>
      </c>
      <c r="D24" s="4">
        <v>5900</v>
      </c>
      <c r="E24" s="4">
        <f t="shared" si="1"/>
        <v>413.00000000000006</v>
      </c>
      <c r="F24" s="4">
        <f t="shared" si="0"/>
        <v>6313</v>
      </c>
      <c r="G24" s="5" t="s">
        <v>276</v>
      </c>
      <c r="H24" s="6">
        <v>8</v>
      </c>
      <c r="I24" s="7">
        <v>43880</v>
      </c>
    </row>
    <row r="25" spans="1:9" s="26" customFormat="1">
      <c r="A25" s="2" t="s">
        <v>277</v>
      </c>
      <c r="B25" s="1" t="s">
        <v>278</v>
      </c>
      <c r="C25" s="19" t="s">
        <v>279</v>
      </c>
      <c r="D25" s="4">
        <v>5297</v>
      </c>
      <c r="E25" s="4">
        <f t="shared" si="1"/>
        <v>370.79</v>
      </c>
      <c r="F25" s="4">
        <f t="shared" si="0"/>
        <v>5667.79</v>
      </c>
      <c r="G25" s="5" t="s">
        <v>280</v>
      </c>
      <c r="H25" s="6">
        <v>1</v>
      </c>
      <c r="I25" s="7">
        <v>43906</v>
      </c>
    </row>
    <row r="26" spans="1:9" s="26" customFormat="1">
      <c r="A26" s="2" t="s">
        <v>281</v>
      </c>
      <c r="B26" s="1" t="s">
        <v>282</v>
      </c>
      <c r="C26" s="19" t="s">
        <v>283</v>
      </c>
      <c r="D26" s="4">
        <v>8500</v>
      </c>
      <c r="E26" s="4">
        <f t="shared" si="1"/>
        <v>595</v>
      </c>
      <c r="F26" s="4">
        <f t="shared" si="0"/>
        <v>9095</v>
      </c>
      <c r="G26" s="5" t="s">
        <v>284</v>
      </c>
      <c r="H26" s="6">
        <v>6</v>
      </c>
      <c r="I26" s="7">
        <v>43880</v>
      </c>
    </row>
    <row r="27" spans="1:9" s="26" customFormat="1">
      <c r="A27" s="2" t="s">
        <v>285</v>
      </c>
      <c r="B27" s="1" t="s">
        <v>286</v>
      </c>
      <c r="C27" s="19" t="s">
        <v>287</v>
      </c>
      <c r="D27" s="4">
        <v>9560</v>
      </c>
      <c r="E27" s="4">
        <f t="shared" si="1"/>
        <v>669.2</v>
      </c>
      <c r="F27" s="4">
        <f t="shared" si="0"/>
        <v>10229.200000000001</v>
      </c>
      <c r="G27" s="5" t="s">
        <v>288</v>
      </c>
      <c r="H27" s="6">
        <v>3</v>
      </c>
      <c r="I27" s="7">
        <v>43892</v>
      </c>
    </row>
    <row r="28" spans="1:9" s="26" customFormat="1">
      <c r="A28" s="2" t="s">
        <v>289</v>
      </c>
      <c r="B28" s="1" t="s">
        <v>290</v>
      </c>
      <c r="C28" s="19" t="s">
        <v>291</v>
      </c>
      <c r="D28" s="4">
        <v>10040</v>
      </c>
      <c r="E28" s="4">
        <f t="shared" si="1"/>
        <v>702.80000000000007</v>
      </c>
      <c r="F28" s="4">
        <f t="shared" si="0"/>
        <v>10742.8</v>
      </c>
      <c r="G28" s="5" t="s">
        <v>292</v>
      </c>
      <c r="H28" s="6">
        <v>4</v>
      </c>
      <c r="I28" s="7">
        <v>43885</v>
      </c>
    </row>
    <row r="29" spans="1:9" s="26" customFormat="1">
      <c r="A29" s="2" t="s">
        <v>293</v>
      </c>
      <c r="B29" s="1" t="s">
        <v>294</v>
      </c>
      <c r="C29" s="19" t="s">
        <v>295</v>
      </c>
      <c r="D29" s="4">
        <v>7420</v>
      </c>
      <c r="E29" s="4">
        <f t="shared" si="1"/>
        <v>519.40000000000009</v>
      </c>
      <c r="F29" s="4">
        <f t="shared" si="0"/>
        <v>7939.4</v>
      </c>
      <c r="G29" s="5" t="s">
        <v>296</v>
      </c>
      <c r="H29" s="6">
        <v>8</v>
      </c>
      <c r="I29" s="7">
        <v>43880</v>
      </c>
    </row>
    <row r="30" spans="1:9" s="26" customFormat="1">
      <c r="A30" s="2" t="s">
        <v>297</v>
      </c>
      <c r="B30" s="1" t="s">
        <v>298</v>
      </c>
      <c r="C30" s="19" t="s">
        <v>299</v>
      </c>
      <c r="D30" s="4">
        <v>5100</v>
      </c>
      <c r="E30" s="4">
        <f t="shared" si="1"/>
        <v>357.00000000000006</v>
      </c>
      <c r="F30" s="4">
        <f t="shared" si="0"/>
        <v>5457</v>
      </c>
      <c r="G30" s="5" t="s">
        <v>300</v>
      </c>
      <c r="H30" s="6">
        <v>2</v>
      </c>
      <c r="I30" s="7">
        <v>43892</v>
      </c>
    </row>
    <row r="31" spans="1:9" s="26" customFormat="1" ht="22.5">
      <c r="A31" s="2" t="s">
        <v>301</v>
      </c>
      <c r="B31" s="1" t="s">
        <v>302</v>
      </c>
      <c r="C31" s="19" t="s">
        <v>303</v>
      </c>
      <c r="D31" s="4">
        <v>13000</v>
      </c>
      <c r="E31" s="4">
        <f t="shared" si="1"/>
        <v>910.00000000000011</v>
      </c>
      <c r="F31" s="4">
        <f t="shared" si="0"/>
        <v>13910</v>
      </c>
      <c r="G31" s="5" t="s">
        <v>304</v>
      </c>
      <c r="H31" s="6">
        <v>1</v>
      </c>
      <c r="I31" s="7">
        <v>43888</v>
      </c>
    </row>
    <row r="32" spans="1:9" s="26" customFormat="1" ht="22.5">
      <c r="A32" s="2" t="s">
        <v>305</v>
      </c>
      <c r="B32" s="1" t="s">
        <v>306</v>
      </c>
      <c r="C32" s="19" t="s">
        <v>307</v>
      </c>
      <c r="D32" s="4">
        <v>4286</v>
      </c>
      <c r="E32" s="4">
        <f t="shared" si="1"/>
        <v>300.02000000000004</v>
      </c>
      <c r="F32" s="4">
        <f t="shared" si="0"/>
        <v>4586.0200000000004</v>
      </c>
      <c r="G32" s="5" t="s">
        <v>308</v>
      </c>
      <c r="H32" s="6">
        <v>1</v>
      </c>
      <c r="I32" s="7">
        <v>43892</v>
      </c>
    </row>
    <row r="33" spans="1:9" s="26" customFormat="1" ht="22.5">
      <c r="A33" s="2" t="s">
        <v>309</v>
      </c>
      <c r="B33" s="1" t="s">
        <v>302</v>
      </c>
      <c r="C33" s="19" t="s">
        <v>303</v>
      </c>
      <c r="D33" s="4">
        <v>3000</v>
      </c>
      <c r="E33" s="4">
        <f t="shared" si="1"/>
        <v>210.00000000000003</v>
      </c>
      <c r="F33" s="4">
        <f t="shared" si="0"/>
        <v>3210</v>
      </c>
      <c r="G33" s="5" t="s">
        <v>310</v>
      </c>
      <c r="H33" s="6">
        <v>1</v>
      </c>
      <c r="I33" s="7">
        <v>43892</v>
      </c>
    </row>
    <row r="34" spans="1:9" s="26" customFormat="1">
      <c r="A34" s="2" t="s">
        <v>311</v>
      </c>
      <c r="B34" s="1" t="s">
        <v>148</v>
      </c>
      <c r="C34" s="19" t="s">
        <v>312</v>
      </c>
      <c r="D34" s="4">
        <v>2860.13</v>
      </c>
      <c r="E34" s="4">
        <f t="shared" si="1"/>
        <v>200.20910000000003</v>
      </c>
      <c r="F34" s="4">
        <f t="shared" si="0"/>
        <v>3060.3391000000001</v>
      </c>
      <c r="G34" s="5" t="s">
        <v>313</v>
      </c>
      <c r="H34" s="6">
        <v>1</v>
      </c>
      <c r="I34" s="7">
        <v>43900</v>
      </c>
    </row>
    <row r="35" spans="1:9" s="26" customFormat="1" ht="22.5">
      <c r="A35" s="2" t="s">
        <v>314</v>
      </c>
      <c r="B35" s="1" t="s">
        <v>33</v>
      </c>
      <c r="C35" s="19" t="s">
        <v>315</v>
      </c>
      <c r="D35" s="4">
        <v>9599.51</v>
      </c>
      <c r="E35" s="4">
        <f t="shared" si="1"/>
        <v>671.96570000000008</v>
      </c>
      <c r="F35" s="4">
        <f t="shared" si="0"/>
        <v>10271.475700000001</v>
      </c>
      <c r="G35" s="5" t="s">
        <v>316</v>
      </c>
      <c r="H35" s="6">
        <v>1</v>
      </c>
      <c r="I35" s="7">
        <v>43900</v>
      </c>
    </row>
    <row r="36" spans="1:9" s="26" customFormat="1">
      <c r="A36" s="2" t="s">
        <v>317</v>
      </c>
      <c r="B36" s="1" t="s">
        <v>73</v>
      </c>
      <c r="C36" s="19" t="s">
        <v>318</v>
      </c>
      <c r="D36" s="4">
        <v>7000</v>
      </c>
      <c r="E36" s="4">
        <v>0</v>
      </c>
      <c r="F36" s="4">
        <f t="shared" si="0"/>
        <v>7000</v>
      </c>
      <c r="G36" s="5" t="s">
        <v>319</v>
      </c>
      <c r="H36" s="6">
        <v>1</v>
      </c>
      <c r="I36" s="7">
        <v>43903</v>
      </c>
    </row>
    <row r="37" spans="1:9" s="26" customFormat="1" ht="22.5">
      <c r="A37" s="2" t="s">
        <v>320</v>
      </c>
      <c r="B37" s="1" t="s">
        <v>321</v>
      </c>
      <c r="C37" s="19" t="s">
        <v>322</v>
      </c>
      <c r="D37" s="4">
        <v>3600</v>
      </c>
      <c r="E37" s="4">
        <v>0</v>
      </c>
      <c r="F37" s="4">
        <f t="shared" si="0"/>
        <v>3600</v>
      </c>
      <c r="G37" s="5" t="s">
        <v>323</v>
      </c>
      <c r="H37" s="6">
        <v>2</v>
      </c>
      <c r="I37" s="7">
        <v>43907</v>
      </c>
    </row>
    <row r="38" spans="1:9" s="26" customFormat="1" ht="23.25" thickBot="1">
      <c r="A38" s="46" t="s">
        <v>324</v>
      </c>
      <c r="B38" s="47" t="s">
        <v>69</v>
      </c>
      <c r="C38" s="48" t="s">
        <v>325</v>
      </c>
      <c r="D38" s="49">
        <v>14990</v>
      </c>
      <c r="E38" s="49">
        <v>0</v>
      </c>
      <c r="F38" s="49">
        <f t="shared" si="0"/>
        <v>14990</v>
      </c>
      <c r="G38" s="50" t="s">
        <v>326</v>
      </c>
      <c r="H38" s="58">
        <v>4</v>
      </c>
      <c r="I38" s="51">
        <v>43917</v>
      </c>
    </row>
    <row r="40" spans="1:9">
      <c r="F40" s="25"/>
    </row>
    <row r="41" spans="1:9">
      <c r="F41" s="25"/>
    </row>
  </sheetData>
  <mergeCells count="1">
    <mergeCell ref="A1:I1"/>
  </mergeCells>
  <pageMargins left="0.70866141732283472" right="0.70866141732283472" top="0.74803149606299213" bottom="0.74803149606299213" header="0.31496062992125984" footer="0.31496062992125984"/>
  <pageSetup paperSize="9" scale="61" fitToHeight="4" orientation="landscape" horizontalDpi="200" verticalDpi="200" r:id="rId1"/>
  <headerFooter>
    <oddHeader>&amp;L&amp;G</oddHeader>
    <oddFooter>&amp;C&amp;G</oddFooter>
  </headerFooter>
  <legacyDrawingHF r:id="rId2"/>
</worksheet>
</file>

<file path=xl/worksheets/sheet25.xml><?xml version="1.0" encoding="utf-8"?>
<worksheet xmlns="http://schemas.openxmlformats.org/spreadsheetml/2006/main" xmlns:r="http://schemas.openxmlformats.org/officeDocument/2006/relationships">
  <sheetPr>
    <tabColor theme="9" tint="0.79998168889431442"/>
    <pageSetUpPr fitToPage="1"/>
  </sheetPr>
  <dimension ref="A1:I31"/>
  <sheetViews>
    <sheetView zoomScaleNormal="100" workbookViewId="0">
      <selection activeCell="C43" sqref="C43"/>
    </sheetView>
  </sheetViews>
  <sheetFormatPr baseColWidth="10" defaultRowHeight="15"/>
  <cols>
    <col min="3" max="3" width="53.140625" bestFit="1" customWidth="1"/>
    <col min="4" max="6" width="11.42578125" customWidth="1"/>
    <col min="7" max="7" width="113.7109375" customWidth="1"/>
    <col min="8" max="8" width="15.5703125" bestFit="1" customWidth="1"/>
    <col min="9" max="9" width="10.7109375" customWidth="1"/>
    <col min="10" max="10" width="9.7109375" customWidth="1"/>
  </cols>
  <sheetData>
    <row r="1" spans="1:9" ht="15.75" customHeight="1">
      <c r="A1" s="247" t="s">
        <v>327</v>
      </c>
      <c r="B1" s="248"/>
      <c r="C1" s="248"/>
      <c r="D1" s="248"/>
      <c r="E1" s="248"/>
      <c r="F1" s="248"/>
      <c r="G1" s="248"/>
      <c r="H1" s="248"/>
      <c r="I1" s="249"/>
    </row>
    <row r="2" spans="1:9" ht="22.5">
      <c r="A2" s="41" t="s">
        <v>1</v>
      </c>
      <c r="B2" s="27" t="s">
        <v>2</v>
      </c>
      <c r="C2" s="27" t="s">
        <v>3</v>
      </c>
      <c r="D2" s="28" t="s">
        <v>4</v>
      </c>
      <c r="E2" s="28" t="s">
        <v>5</v>
      </c>
      <c r="F2" s="28" t="s">
        <v>6</v>
      </c>
      <c r="G2" s="27" t="s">
        <v>7</v>
      </c>
      <c r="H2" s="27" t="s">
        <v>8</v>
      </c>
      <c r="I2" s="42" t="s">
        <v>9</v>
      </c>
    </row>
    <row r="3" spans="1:9" hidden="1">
      <c r="A3" s="43" t="s">
        <v>328</v>
      </c>
      <c r="B3" s="29" t="s">
        <v>329</v>
      </c>
      <c r="C3" s="30" t="s">
        <v>330</v>
      </c>
      <c r="D3" s="31">
        <v>5088.24</v>
      </c>
      <c r="E3" s="31">
        <v>330.73559999999998</v>
      </c>
      <c r="F3" s="31">
        <v>5418.9755999999998</v>
      </c>
      <c r="G3" s="32" t="s">
        <v>331</v>
      </c>
      <c r="H3" s="59">
        <v>1</v>
      </c>
      <c r="I3" s="44">
        <v>43720</v>
      </c>
    </row>
    <row r="4" spans="1:9" ht="22.5" hidden="1">
      <c r="A4" s="43" t="s">
        <v>332</v>
      </c>
      <c r="B4" s="33" t="s">
        <v>160</v>
      </c>
      <c r="C4" s="34" t="s">
        <v>333</v>
      </c>
      <c r="D4" s="35">
        <v>5090.24</v>
      </c>
      <c r="E4" s="31">
        <v>330.86559999999997</v>
      </c>
      <c r="F4" s="31">
        <v>5421.1055999999999</v>
      </c>
      <c r="G4" s="9" t="s">
        <v>334</v>
      </c>
      <c r="H4" s="60">
        <v>1</v>
      </c>
      <c r="I4" s="8">
        <v>43746</v>
      </c>
    </row>
    <row r="5" spans="1:9" hidden="1">
      <c r="A5" s="43" t="s">
        <v>335</v>
      </c>
      <c r="B5" s="33" t="s">
        <v>91</v>
      </c>
      <c r="C5" s="30" t="s">
        <v>336</v>
      </c>
      <c r="D5" s="36">
        <v>5955</v>
      </c>
      <c r="E5" s="31">
        <v>387.07499999999999</v>
      </c>
      <c r="F5" s="31">
        <v>6342.0749999999998</v>
      </c>
      <c r="G5" s="37" t="s">
        <v>337</v>
      </c>
      <c r="H5" s="61">
        <v>1</v>
      </c>
      <c r="I5" s="45">
        <v>43746</v>
      </c>
    </row>
    <row r="6" spans="1:9" hidden="1">
      <c r="A6" s="43" t="s">
        <v>338</v>
      </c>
      <c r="B6" s="33" t="s">
        <v>339</v>
      </c>
      <c r="C6" s="30" t="s">
        <v>340</v>
      </c>
      <c r="D6" s="36">
        <v>14990</v>
      </c>
      <c r="E6" s="31">
        <v>974.35</v>
      </c>
      <c r="F6" s="31">
        <v>15964.35</v>
      </c>
      <c r="G6" s="37" t="s">
        <v>341</v>
      </c>
      <c r="H6" s="61">
        <v>1</v>
      </c>
      <c r="I6" s="45">
        <v>43746</v>
      </c>
    </row>
    <row r="7" spans="1:9" hidden="1">
      <c r="A7" s="43" t="s">
        <v>342</v>
      </c>
      <c r="B7" s="33" t="s">
        <v>343</v>
      </c>
      <c r="C7" s="30" t="s">
        <v>344</v>
      </c>
      <c r="D7" s="31">
        <v>6807</v>
      </c>
      <c r="E7" s="31">
        <v>0</v>
      </c>
      <c r="F7" s="31">
        <v>6807</v>
      </c>
      <c r="G7" s="32" t="s">
        <v>345</v>
      </c>
      <c r="H7" s="59">
        <v>1</v>
      </c>
      <c r="I7" s="44">
        <v>43766</v>
      </c>
    </row>
    <row r="8" spans="1:9" hidden="1">
      <c r="A8" s="43" t="s">
        <v>346</v>
      </c>
      <c r="B8" s="29" t="s">
        <v>212</v>
      </c>
      <c r="C8" s="30" t="s">
        <v>347</v>
      </c>
      <c r="D8" s="38">
        <v>5729.73</v>
      </c>
      <c r="E8" s="38">
        <v>171.89189999999999</v>
      </c>
      <c r="F8" s="31">
        <v>5901.6218999999992</v>
      </c>
      <c r="G8" s="37" t="s">
        <v>348</v>
      </c>
      <c r="H8" s="59">
        <v>2</v>
      </c>
      <c r="I8" s="44">
        <v>43775</v>
      </c>
    </row>
    <row r="9" spans="1:9" hidden="1">
      <c r="A9" s="43" t="s">
        <v>349</v>
      </c>
      <c r="B9" s="33" t="s">
        <v>350</v>
      </c>
      <c r="C9" s="30" t="s">
        <v>351</v>
      </c>
      <c r="D9" s="31">
        <v>7500</v>
      </c>
      <c r="E9" s="31">
        <v>0</v>
      </c>
      <c r="F9" s="31">
        <v>7500</v>
      </c>
      <c r="G9" s="32" t="s">
        <v>352</v>
      </c>
      <c r="H9" s="59">
        <v>12</v>
      </c>
      <c r="I9" s="44">
        <v>43775</v>
      </c>
    </row>
    <row r="10" spans="1:9" hidden="1">
      <c r="A10" s="43" t="s">
        <v>353</v>
      </c>
      <c r="B10" s="29" t="s">
        <v>354</v>
      </c>
      <c r="C10" s="30" t="s">
        <v>355</v>
      </c>
      <c r="D10" s="38">
        <v>14965</v>
      </c>
      <c r="E10" s="38">
        <v>0</v>
      </c>
      <c r="F10" s="31">
        <v>14965</v>
      </c>
      <c r="G10" s="39" t="s">
        <v>356</v>
      </c>
      <c r="H10" s="59">
        <v>12</v>
      </c>
      <c r="I10" s="44">
        <v>43782</v>
      </c>
    </row>
    <row r="11" spans="1:9" hidden="1">
      <c r="A11" s="43" t="s">
        <v>357</v>
      </c>
      <c r="B11" s="33" t="s">
        <v>358</v>
      </c>
      <c r="C11" s="34" t="s">
        <v>359</v>
      </c>
      <c r="D11" s="31">
        <v>10023.33</v>
      </c>
      <c r="E11" s="31">
        <v>651.51644999999996</v>
      </c>
      <c r="F11" s="31">
        <v>10674.846449999999</v>
      </c>
      <c r="G11" s="40" t="s">
        <v>360</v>
      </c>
      <c r="H11" s="60">
        <v>1</v>
      </c>
      <c r="I11" s="8">
        <v>43790</v>
      </c>
    </row>
    <row r="12" spans="1:9" hidden="1">
      <c r="A12" s="43" t="s">
        <v>361</v>
      </c>
      <c r="B12" s="33" t="s">
        <v>362</v>
      </c>
      <c r="C12" s="30" t="s">
        <v>363</v>
      </c>
      <c r="D12" s="31">
        <v>6800</v>
      </c>
      <c r="E12" s="31">
        <v>0</v>
      </c>
      <c r="F12" s="31">
        <v>6800</v>
      </c>
      <c r="G12" s="32" t="s">
        <v>364</v>
      </c>
      <c r="H12" s="59">
        <v>6</v>
      </c>
      <c r="I12" s="44">
        <v>43809</v>
      </c>
    </row>
    <row r="13" spans="1:9" ht="15" hidden="1" customHeight="1">
      <c r="A13" s="43" t="s">
        <v>365</v>
      </c>
      <c r="B13" s="33" t="s">
        <v>366</v>
      </c>
      <c r="C13" s="30" t="s">
        <v>367</v>
      </c>
      <c r="D13" s="31">
        <v>12092</v>
      </c>
      <c r="E13" s="31">
        <v>785.98</v>
      </c>
      <c r="F13" s="31">
        <v>12877.98</v>
      </c>
      <c r="G13" s="34" t="s">
        <v>368</v>
      </c>
      <c r="H13" s="59">
        <v>12</v>
      </c>
      <c r="I13" s="44">
        <v>43809</v>
      </c>
    </row>
    <row r="14" spans="1:9">
      <c r="A14" s="72" t="s">
        <v>328</v>
      </c>
      <c r="B14" s="29" t="s">
        <v>329</v>
      </c>
      <c r="C14" s="30" t="s">
        <v>330</v>
      </c>
      <c r="D14" s="31">
        <v>5088.24</v>
      </c>
      <c r="E14" s="31">
        <f>+D14*0.065</f>
        <v>330.73559999999998</v>
      </c>
      <c r="F14" s="31">
        <f t="shared" ref="F14:F31" si="0">+D14+E14</f>
        <v>5418.9755999999998</v>
      </c>
      <c r="G14" s="32" t="s">
        <v>331</v>
      </c>
      <c r="H14" s="59">
        <v>1</v>
      </c>
      <c r="I14" s="29">
        <v>43720</v>
      </c>
    </row>
    <row r="15" spans="1:9" ht="22.5">
      <c r="A15" s="73" t="s">
        <v>332</v>
      </c>
      <c r="B15" s="33" t="s">
        <v>160</v>
      </c>
      <c r="C15" s="34" t="s">
        <v>333</v>
      </c>
      <c r="D15" s="35">
        <v>5090.24</v>
      </c>
      <c r="E15" s="31">
        <f>+D15*0.065</f>
        <v>330.86559999999997</v>
      </c>
      <c r="F15" s="31">
        <f t="shared" si="0"/>
        <v>5421.1055999999999</v>
      </c>
      <c r="G15" s="9" t="s">
        <v>334</v>
      </c>
      <c r="H15" s="60">
        <v>1</v>
      </c>
      <c r="I15" s="33">
        <v>43746</v>
      </c>
    </row>
    <row r="16" spans="1:9">
      <c r="A16" s="72" t="s">
        <v>335</v>
      </c>
      <c r="B16" s="33" t="s">
        <v>91</v>
      </c>
      <c r="C16" s="30" t="s">
        <v>336</v>
      </c>
      <c r="D16" s="36">
        <v>5955</v>
      </c>
      <c r="E16" s="31">
        <f>+D16*0.065</f>
        <v>387.07499999999999</v>
      </c>
      <c r="F16" s="31">
        <f t="shared" si="0"/>
        <v>6342.0749999999998</v>
      </c>
      <c r="G16" s="37" t="s">
        <v>337</v>
      </c>
      <c r="H16" s="61">
        <v>1</v>
      </c>
      <c r="I16" s="71">
        <v>43746</v>
      </c>
    </row>
    <row r="17" spans="1:9">
      <c r="A17" s="72" t="s">
        <v>338</v>
      </c>
      <c r="B17" s="33" t="s">
        <v>339</v>
      </c>
      <c r="C17" s="30" t="s">
        <v>340</v>
      </c>
      <c r="D17" s="36">
        <v>14990</v>
      </c>
      <c r="E17" s="31">
        <f>+D17*0.065</f>
        <v>974.35</v>
      </c>
      <c r="F17" s="31">
        <f t="shared" si="0"/>
        <v>15964.35</v>
      </c>
      <c r="G17" s="37" t="s">
        <v>341</v>
      </c>
      <c r="H17" s="61">
        <v>1</v>
      </c>
      <c r="I17" s="71">
        <v>43746</v>
      </c>
    </row>
    <row r="18" spans="1:9">
      <c r="A18" s="72" t="s">
        <v>342</v>
      </c>
      <c r="B18" s="33" t="s">
        <v>343</v>
      </c>
      <c r="C18" s="30" t="s">
        <v>344</v>
      </c>
      <c r="D18" s="31">
        <v>6807</v>
      </c>
      <c r="E18" s="31">
        <v>0</v>
      </c>
      <c r="F18" s="31">
        <f t="shared" si="0"/>
        <v>6807</v>
      </c>
      <c r="G18" s="32" t="s">
        <v>345</v>
      </c>
      <c r="H18" s="59">
        <v>1</v>
      </c>
      <c r="I18" s="29">
        <v>43766</v>
      </c>
    </row>
    <row r="19" spans="1:9">
      <c r="A19" s="72" t="s">
        <v>346</v>
      </c>
      <c r="B19" s="29" t="s">
        <v>212</v>
      </c>
      <c r="C19" s="30" t="s">
        <v>347</v>
      </c>
      <c r="D19" s="38">
        <v>5729.73</v>
      </c>
      <c r="E19" s="38">
        <f>+D19*0.03</f>
        <v>171.89189999999999</v>
      </c>
      <c r="F19" s="31">
        <f t="shared" si="0"/>
        <v>5901.6218999999992</v>
      </c>
      <c r="G19" s="37" t="s">
        <v>348</v>
      </c>
      <c r="H19" s="59">
        <v>2</v>
      </c>
      <c r="I19" s="29">
        <v>43775</v>
      </c>
    </row>
    <row r="20" spans="1:9">
      <c r="A20" s="72" t="s">
        <v>349</v>
      </c>
      <c r="B20" s="33" t="s">
        <v>350</v>
      </c>
      <c r="C20" s="30" t="s">
        <v>351</v>
      </c>
      <c r="D20" s="31">
        <v>7500</v>
      </c>
      <c r="E20" s="31">
        <v>0</v>
      </c>
      <c r="F20" s="31">
        <f t="shared" si="0"/>
        <v>7500</v>
      </c>
      <c r="G20" s="32" t="s">
        <v>352</v>
      </c>
      <c r="H20" s="59">
        <v>12</v>
      </c>
      <c r="I20" s="29">
        <v>43775</v>
      </c>
    </row>
    <row r="21" spans="1:9">
      <c r="A21" s="72" t="s">
        <v>353</v>
      </c>
      <c r="B21" s="29" t="s">
        <v>354</v>
      </c>
      <c r="C21" s="30" t="s">
        <v>355</v>
      </c>
      <c r="D21" s="38">
        <v>14965</v>
      </c>
      <c r="E21" s="38">
        <v>0</v>
      </c>
      <c r="F21" s="31">
        <f t="shared" si="0"/>
        <v>14965</v>
      </c>
      <c r="G21" s="39" t="s">
        <v>356</v>
      </c>
      <c r="H21" s="59">
        <v>12</v>
      </c>
      <c r="I21" s="29">
        <v>43782</v>
      </c>
    </row>
    <row r="22" spans="1:9">
      <c r="A22" s="72" t="s">
        <v>357</v>
      </c>
      <c r="B22" s="33" t="s">
        <v>358</v>
      </c>
      <c r="C22" s="34" t="s">
        <v>359</v>
      </c>
      <c r="D22" s="31">
        <v>10023.33</v>
      </c>
      <c r="E22" s="31">
        <f>+D22*0.065</f>
        <v>651.51644999999996</v>
      </c>
      <c r="F22" s="31">
        <f t="shared" si="0"/>
        <v>10674.846449999999</v>
      </c>
      <c r="G22" s="40" t="s">
        <v>360</v>
      </c>
      <c r="H22" s="60">
        <v>1</v>
      </c>
      <c r="I22" s="33">
        <v>43790</v>
      </c>
    </row>
    <row r="23" spans="1:9">
      <c r="A23" s="72" t="s">
        <v>361</v>
      </c>
      <c r="B23" s="33" t="s">
        <v>362</v>
      </c>
      <c r="C23" s="30" t="s">
        <v>363</v>
      </c>
      <c r="D23" s="31">
        <v>6800</v>
      </c>
      <c r="E23" s="31">
        <v>0</v>
      </c>
      <c r="F23" s="31">
        <f t="shared" si="0"/>
        <v>6800</v>
      </c>
      <c r="G23" s="32" t="s">
        <v>364</v>
      </c>
      <c r="H23" s="59">
        <v>6</v>
      </c>
      <c r="I23" s="29">
        <v>43809</v>
      </c>
    </row>
    <row r="24" spans="1:9">
      <c r="A24" s="72" t="s">
        <v>365</v>
      </c>
      <c r="B24" s="33" t="s">
        <v>366</v>
      </c>
      <c r="C24" s="30" t="s">
        <v>367</v>
      </c>
      <c r="D24" s="31">
        <v>12092</v>
      </c>
      <c r="E24" s="31">
        <f t="shared" ref="E24:E30" si="1">+D24*0.065</f>
        <v>785.98</v>
      </c>
      <c r="F24" s="31">
        <f t="shared" si="0"/>
        <v>12877.98</v>
      </c>
      <c r="G24" s="34" t="s">
        <v>368</v>
      </c>
      <c r="H24" s="59">
        <v>12</v>
      </c>
      <c r="I24" s="29">
        <v>43809</v>
      </c>
    </row>
    <row r="25" spans="1:9">
      <c r="A25" s="72" t="s">
        <v>369</v>
      </c>
      <c r="B25" s="33" t="s">
        <v>160</v>
      </c>
      <c r="C25" s="34" t="s">
        <v>333</v>
      </c>
      <c r="D25" s="35">
        <v>5726.68</v>
      </c>
      <c r="E25" s="31">
        <f t="shared" si="1"/>
        <v>372.23420000000004</v>
      </c>
      <c r="F25" s="31">
        <f t="shared" si="0"/>
        <v>6098.9142000000002</v>
      </c>
      <c r="G25" s="9" t="s">
        <v>370</v>
      </c>
      <c r="H25" s="60">
        <v>1</v>
      </c>
      <c r="I25" s="33">
        <v>43810</v>
      </c>
    </row>
    <row r="26" spans="1:9">
      <c r="A26" s="72" t="s">
        <v>371</v>
      </c>
      <c r="B26" s="29" t="s">
        <v>41</v>
      </c>
      <c r="C26" s="30" t="s">
        <v>372</v>
      </c>
      <c r="D26" s="38">
        <v>15305.77</v>
      </c>
      <c r="E26" s="31">
        <f t="shared" si="1"/>
        <v>994.8750500000001</v>
      </c>
      <c r="F26" s="31">
        <f t="shared" si="0"/>
        <v>16300.645050000001</v>
      </c>
      <c r="G26" s="37" t="s">
        <v>373</v>
      </c>
      <c r="H26" s="59">
        <v>1</v>
      </c>
      <c r="I26" s="29">
        <v>43816</v>
      </c>
    </row>
    <row r="27" spans="1:9">
      <c r="A27" s="72" t="s">
        <v>374</v>
      </c>
      <c r="B27" s="33" t="s">
        <v>375</v>
      </c>
      <c r="C27" s="34" t="s">
        <v>376</v>
      </c>
      <c r="D27" s="31">
        <v>8517.08</v>
      </c>
      <c r="E27" s="31">
        <f t="shared" si="1"/>
        <v>553.61019999999996</v>
      </c>
      <c r="F27" s="31">
        <f t="shared" si="0"/>
        <v>9070.6901999999991</v>
      </c>
      <c r="G27" s="40" t="s">
        <v>377</v>
      </c>
      <c r="H27" s="60">
        <v>1</v>
      </c>
      <c r="I27" s="33">
        <v>43816</v>
      </c>
    </row>
    <row r="28" spans="1:9">
      <c r="A28" s="72" t="s">
        <v>378</v>
      </c>
      <c r="B28" s="33" t="s">
        <v>271</v>
      </c>
      <c r="C28" s="34" t="s">
        <v>379</v>
      </c>
      <c r="D28" s="31">
        <v>7592.95</v>
      </c>
      <c r="E28" s="31">
        <f t="shared" si="1"/>
        <v>493.54174999999998</v>
      </c>
      <c r="F28" s="31">
        <f t="shared" si="0"/>
        <v>8086.4917500000001</v>
      </c>
      <c r="G28" s="40" t="s">
        <v>380</v>
      </c>
      <c r="H28" s="60">
        <v>1</v>
      </c>
      <c r="I28" s="33">
        <v>43816</v>
      </c>
    </row>
    <row r="29" spans="1:9" ht="22.5">
      <c r="A29" s="73" t="s">
        <v>381</v>
      </c>
      <c r="B29" s="33" t="s">
        <v>241</v>
      </c>
      <c r="C29" s="34" t="s">
        <v>242</v>
      </c>
      <c r="D29" s="31">
        <v>8100</v>
      </c>
      <c r="E29" s="31">
        <f t="shared" si="1"/>
        <v>526.5</v>
      </c>
      <c r="F29" s="31">
        <f t="shared" si="0"/>
        <v>8626.5</v>
      </c>
      <c r="G29" s="9" t="s">
        <v>382</v>
      </c>
      <c r="H29" s="60">
        <v>1</v>
      </c>
      <c r="I29" s="33">
        <v>43817</v>
      </c>
    </row>
    <row r="30" spans="1:9">
      <c r="A30" s="72" t="s">
        <v>383</v>
      </c>
      <c r="B30" s="33" t="s">
        <v>65</v>
      </c>
      <c r="C30" s="34" t="s">
        <v>384</v>
      </c>
      <c r="D30" s="31">
        <v>13783.22</v>
      </c>
      <c r="E30" s="31">
        <f t="shared" si="1"/>
        <v>895.90930000000003</v>
      </c>
      <c r="F30" s="31">
        <f t="shared" si="0"/>
        <v>14679.129299999999</v>
      </c>
      <c r="G30" s="40" t="s">
        <v>385</v>
      </c>
      <c r="H30" s="60">
        <v>1</v>
      </c>
      <c r="I30" s="33">
        <v>43822</v>
      </c>
    </row>
    <row r="31" spans="1:9">
      <c r="A31" s="72" t="s">
        <v>386</v>
      </c>
      <c r="B31" s="33" t="s">
        <v>201</v>
      </c>
      <c r="C31" s="34" t="s">
        <v>202</v>
      </c>
      <c r="D31" s="31">
        <v>5715</v>
      </c>
      <c r="E31" s="31">
        <v>0</v>
      </c>
      <c r="F31" s="31">
        <f t="shared" si="0"/>
        <v>5715</v>
      </c>
      <c r="G31" s="40" t="s">
        <v>387</v>
      </c>
      <c r="H31" s="60">
        <v>2</v>
      </c>
      <c r="I31" s="33">
        <v>43830</v>
      </c>
    </row>
  </sheetData>
  <mergeCells count="1">
    <mergeCell ref="A1:I1"/>
  </mergeCells>
  <pageMargins left="0.70866141732283472" right="0.70866141732283472" top="0.74803149606299213" bottom="0.74803149606299213" header="0.31496062992125984" footer="0.31496062992125984"/>
  <pageSetup paperSize="9" scale="52" fitToHeight="4" orientation="landscape" horizontalDpi="200" verticalDpi="200" r:id="rId1"/>
  <headerFooter>
    <oddHeader>&amp;L&amp;G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sheetPr>
    <tabColor theme="2" tint="-9.9978637043366805E-2"/>
  </sheetPr>
  <dimension ref="A1:J60"/>
  <sheetViews>
    <sheetView showGridLines="0" topLeftCell="A34" zoomScale="110" zoomScaleNormal="110" workbookViewId="0">
      <selection activeCell="G61" sqref="G61"/>
    </sheetView>
  </sheetViews>
  <sheetFormatPr baseColWidth="10" defaultColWidth="11.42578125" defaultRowHeight="11.25"/>
  <cols>
    <col min="1" max="1" width="11.42578125" style="74"/>
    <col min="2" max="2" width="9.28515625" style="74" bestFit="1" customWidth="1"/>
    <col min="3" max="3" width="47.140625" style="74" bestFit="1" customWidth="1"/>
    <col min="4" max="4" width="11.28515625" style="74" bestFit="1" customWidth="1"/>
    <col min="5" max="5" width="9.5703125" style="74" bestFit="1" customWidth="1"/>
    <col min="6" max="6" width="11.28515625" style="74" customWidth="1"/>
    <col min="7" max="7" width="57.85546875" style="74" customWidth="1"/>
    <col min="8" max="8" width="9" style="74" customWidth="1"/>
    <col min="9" max="9" width="8.85546875" style="74" customWidth="1"/>
    <col min="10" max="10" width="9" style="74" customWidth="1"/>
    <col min="11" max="11" width="17.140625" style="74" bestFit="1" customWidth="1"/>
    <col min="12" max="16384" width="11.42578125" style="74"/>
  </cols>
  <sheetData>
    <row r="1" spans="1:10" ht="16.5" customHeight="1" thickBot="1">
      <c r="A1" s="229" t="s">
        <v>3901</v>
      </c>
      <c r="B1" s="230"/>
      <c r="C1" s="230"/>
      <c r="D1" s="230"/>
      <c r="E1" s="230"/>
      <c r="F1" s="230"/>
      <c r="G1" s="230"/>
      <c r="H1" s="230"/>
      <c r="I1" s="230"/>
      <c r="J1" s="231"/>
    </row>
    <row r="2" spans="1:10" ht="34.5" thickBot="1">
      <c r="A2" s="186" t="s">
        <v>1</v>
      </c>
      <c r="B2" s="187" t="s">
        <v>2</v>
      </c>
      <c r="C2" s="187" t="s">
        <v>3</v>
      </c>
      <c r="D2" s="144" t="s">
        <v>2351</v>
      </c>
      <c r="E2" s="144" t="s">
        <v>1358</v>
      </c>
      <c r="F2" s="144" t="s">
        <v>2352</v>
      </c>
      <c r="G2" s="187" t="s">
        <v>7</v>
      </c>
      <c r="H2" s="187" t="s">
        <v>945</v>
      </c>
      <c r="I2" s="187" t="s">
        <v>479</v>
      </c>
      <c r="J2" s="188" t="s">
        <v>9</v>
      </c>
    </row>
    <row r="3" spans="1:10" s="75" customFormat="1">
      <c r="A3" s="152" t="s">
        <v>3902</v>
      </c>
      <c r="B3" s="168"/>
      <c r="C3" s="194"/>
      <c r="D3" s="164"/>
      <c r="E3" s="164"/>
      <c r="F3" s="164"/>
      <c r="G3" s="150" t="s">
        <v>475</v>
      </c>
      <c r="H3" s="208"/>
      <c r="I3" s="209"/>
      <c r="J3" s="163"/>
    </row>
    <row r="4" spans="1:10" s="75" customFormat="1" ht="22.5">
      <c r="A4" s="152" t="s">
        <v>3903</v>
      </c>
      <c r="B4" s="152" t="s">
        <v>3904</v>
      </c>
      <c r="C4" s="153" t="s">
        <v>3905</v>
      </c>
      <c r="D4" s="154">
        <v>2130.3000000000002</v>
      </c>
      <c r="E4" s="154">
        <v>0</v>
      </c>
      <c r="F4" s="154">
        <f>+D4+E4</f>
        <v>2130.3000000000002</v>
      </c>
      <c r="G4" s="150" t="s">
        <v>3906</v>
      </c>
      <c r="H4" s="151" t="s">
        <v>837</v>
      </c>
      <c r="I4" s="143">
        <v>1</v>
      </c>
      <c r="J4" s="152">
        <v>45748</v>
      </c>
    </row>
    <row r="5" spans="1:10" s="75" customFormat="1" ht="33.75">
      <c r="A5" s="210" t="s">
        <v>3907</v>
      </c>
      <c r="B5" s="147" t="s">
        <v>1282</v>
      </c>
      <c r="C5" s="150" t="s">
        <v>1283</v>
      </c>
      <c r="D5" s="149">
        <v>4484.6899999999996</v>
      </c>
      <c r="E5" s="149">
        <f>+D5*0.07</f>
        <v>313.92829999999998</v>
      </c>
      <c r="F5" s="154">
        <f t="shared" ref="F5:F25" si="0">+D5+E5</f>
        <v>4798.6182999999992</v>
      </c>
      <c r="G5" s="150" t="s">
        <v>3908</v>
      </c>
      <c r="H5" s="151" t="s">
        <v>837</v>
      </c>
      <c r="I5" s="143">
        <v>1</v>
      </c>
      <c r="J5" s="152">
        <v>45749</v>
      </c>
    </row>
    <row r="6" spans="1:10" s="75" customFormat="1" ht="22.5">
      <c r="A6" s="147" t="s">
        <v>3909</v>
      </c>
      <c r="B6" s="147" t="s">
        <v>3910</v>
      </c>
      <c r="C6" s="150" t="s">
        <v>3911</v>
      </c>
      <c r="D6" s="149">
        <v>1750</v>
      </c>
      <c r="E6" s="149">
        <f>+D6*0.07</f>
        <v>122.50000000000001</v>
      </c>
      <c r="F6" s="154">
        <f t="shared" si="0"/>
        <v>1872.5</v>
      </c>
      <c r="G6" s="150" t="s">
        <v>3912</v>
      </c>
      <c r="H6" s="151" t="s">
        <v>837</v>
      </c>
      <c r="I6" s="6">
        <v>2</v>
      </c>
      <c r="J6" s="147">
        <v>45751</v>
      </c>
    </row>
    <row r="7" spans="1:10" s="75" customFormat="1">
      <c r="A7" s="147" t="s">
        <v>3913</v>
      </c>
      <c r="B7" s="147" t="s">
        <v>3914</v>
      </c>
      <c r="C7" s="150" t="s">
        <v>3915</v>
      </c>
      <c r="D7" s="154">
        <v>3000</v>
      </c>
      <c r="E7" s="149">
        <f>+D7*0.07</f>
        <v>210.00000000000003</v>
      </c>
      <c r="F7" s="154">
        <f t="shared" si="0"/>
        <v>3210</v>
      </c>
      <c r="G7" s="150" t="s">
        <v>3916</v>
      </c>
      <c r="H7" s="151" t="s">
        <v>837</v>
      </c>
      <c r="I7" s="6">
        <v>9</v>
      </c>
      <c r="J7" s="147">
        <v>45761</v>
      </c>
    </row>
    <row r="8" spans="1:10" s="75" customFormat="1" ht="22.5">
      <c r="A8" s="147" t="s">
        <v>3917</v>
      </c>
      <c r="B8" s="147" t="s">
        <v>556</v>
      </c>
      <c r="C8" s="150" t="s">
        <v>1877</v>
      </c>
      <c r="D8" s="154">
        <v>1575</v>
      </c>
      <c r="E8" s="149">
        <f>+D8*0.07</f>
        <v>110.25000000000001</v>
      </c>
      <c r="F8" s="154">
        <f t="shared" si="0"/>
        <v>1685.25</v>
      </c>
      <c r="G8" s="150" t="s">
        <v>3918</v>
      </c>
      <c r="H8" s="151" t="s">
        <v>837</v>
      </c>
      <c r="I8" s="6">
        <v>1</v>
      </c>
      <c r="J8" s="147">
        <v>45756</v>
      </c>
    </row>
    <row r="9" spans="1:10" s="75" customFormat="1" ht="22.5">
      <c r="A9" s="147" t="s">
        <v>3919</v>
      </c>
      <c r="B9" s="147" t="s">
        <v>3920</v>
      </c>
      <c r="C9" s="150" t="s">
        <v>3921</v>
      </c>
      <c r="D9" s="154">
        <v>5145.1400000000003</v>
      </c>
      <c r="E9" s="149">
        <f t="shared" ref="E9:E15" si="1">+D9*0.07</f>
        <v>360.15980000000008</v>
      </c>
      <c r="F9" s="154">
        <f t="shared" si="0"/>
        <v>5505.2998000000007</v>
      </c>
      <c r="G9" s="150" t="s">
        <v>3922</v>
      </c>
      <c r="H9" s="151" t="s">
        <v>850</v>
      </c>
      <c r="I9" s="6">
        <v>1</v>
      </c>
      <c r="J9" s="147">
        <v>45757</v>
      </c>
    </row>
    <row r="10" spans="1:10" s="75" customFormat="1" ht="33.75">
      <c r="A10" s="147" t="s">
        <v>3923</v>
      </c>
      <c r="B10" s="147" t="s">
        <v>1282</v>
      </c>
      <c r="C10" s="150" t="s">
        <v>1283</v>
      </c>
      <c r="D10" s="154">
        <v>3441.04</v>
      </c>
      <c r="E10" s="149">
        <f t="shared" si="1"/>
        <v>240.87280000000001</v>
      </c>
      <c r="F10" s="154">
        <f t="shared" si="0"/>
        <v>3681.9128000000001</v>
      </c>
      <c r="G10" s="150" t="s">
        <v>3924</v>
      </c>
      <c r="H10" s="151" t="s">
        <v>837</v>
      </c>
      <c r="I10" s="6">
        <v>1</v>
      </c>
      <c r="J10" s="147">
        <v>45757</v>
      </c>
    </row>
    <row r="11" spans="1:10" s="75" customFormat="1" ht="22.5">
      <c r="A11" s="193" t="s">
        <v>3925</v>
      </c>
      <c r="B11" s="147" t="s">
        <v>1389</v>
      </c>
      <c r="C11" s="150" t="s">
        <v>1390</v>
      </c>
      <c r="D11" s="154">
        <v>1080</v>
      </c>
      <c r="E11" s="149">
        <f t="shared" si="1"/>
        <v>75.600000000000009</v>
      </c>
      <c r="F11" s="154">
        <f t="shared" si="0"/>
        <v>1155.5999999999999</v>
      </c>
      <c r="G11" s="150" t="s">
        <v>3926</v>
      </c>
      <c r="H11" s="151" t="s">
        <v>837</v>
      </c>
      <c r="I11" s="6">
        <v>1</v>
      </c>
      <c r="J11" s="147">
        <v>45757</v>
      </c>
    </row>
    <row r="12" spans="1:10" s="75" customFormat="1" ht="33.75">
      <c r="A12" s="193" t="s">
        <v>3927</v>
      </c>
      <c r="B12" s="154" t="s">
        <v>843</v>
      </c>
      <c r="C12" s="150" t="s">
        <v>1034</v>
      </c>
      <c r="D12" s="154">
        <v>10070</v>
      </c>
      <c r="E12" s="149">
        <f t="shared" si="1"/>
        <v>704.90000000000009</v>
      </c>
      <c r="F12" s="154">
        <f t="shared" si="0"/>
        <v>10774.9</v>
      </c>
      <c r="G12" s="150" t="s">
        <v>3928</v>
      </c>
      <c r="H12" s="151" t="s">
        <v>837</v>
      </c>
      <c r="I12" s="6">
        <v>2</v>
      </c>
      <c r="J12" s="147">
        <v>45756</v>
      </c>
    </row>
    <row r="13" spans="1:10" s="75" customFormat="1" ht="22.5">
      <c r="A13" s="147" t="s">
        <v>3929</v>
      </c>
      <c r="B13" s="149" t="s">
        <v>2754</v>
      </c>
      <c r="C13" s="150" t="s">
        <v>2755</v>
      </c>
      <c r="D13" s="154">
        <v>1120</v>
      </c>
      <c r="E13" s="154">
        <f t="shared" si="1"/>
        <v>78.400000000000006</v>
      </c>
      <c r="F13" s="154">
        <f t="shared" si="0"/>
        <v>1198.4000000000001</v>
      </c>
      <c r="G13" s="150" t="s">
        <v>3930</v>
      </c>
      <c r="H13" s="151" t="s">
        <v>837</v>
      </c>
      <c r="I13" s="6">
        <v>3</v>
      </c>
      <c r="J13" s="147">
        <v>45756</v>
      </c>
    </row>
    <row r="14" spans="1:10" s="75" customFormat="1" ht="22.5">
      <c r="A14" s="147" t="s">
        <v>3931</v>
      </c>
      <c r="B14" s="149" t="s">
        <v>23</v>
      </c>
      <c r="C14" s="150" t="s">
        <v>509</v>
      </c>
      <c r="D14" s="154">
        <v>1460.9</v>
      </c>
      <c r="E14" s="154">
        <f t="shared" si="1"/>
        <v>102.26300000000002</v>
      </c>
      <c r="F14" s="154">
        <f t="shared" si="0"/>
        <v>1563.163</v>
      </c>
      <c r="G14" s="150" t="s">
        <v>3932</v>
      </c>
      <c r="H14" s="151" t="s">
        <v>837</v>
      </c>
      <c r="I14" s="6">
        <v>3</v>
      </c>
      <c r="J14" s="147">
        <v>45757</v>
      </c>
    </row>
    <row r="15" spans="1:10" s="75" customFormat="1" ht="22.5">
      <c r="A15" s="147" t="s">
        <v>3933</v>
      </c>
      <c r="B15" s="149" t="s">
        <v>3934</v>
      </c>
      <c r="C15" s="150" t="s">
        <v>3935</v>
      </c>
      <c r="D15" s="154">
        <v>2690.25</v>
      </c>
      <c r="E15" s="154">
        <f t="shared" si="1"/>
        <v>188.31750000000002</v>
      </c>
      <c r="F15" s="154">
        <f t="shared" si="0"/>
        <v>2878.5675000000001</v>
      </c>
      <c r="G15" s="150" t="s">
        <v>3936</v>
      </c>
      <c r="H15" s="151" t="s">
        <v>850</v>
      </c>
      <c r="I15" s="6">
        <v>1</v>
      </c>
      <c r="J15" s="147">
        <v>45758</v>
      </c>
    </row>
    <row r="16" spans="1:10" s="75" customFormat="1" ht="22.5">
      <c r="A16" s="147" t="s">
        <v>3937</v>
      </c>
      <c r="B16" s="147" t="s">
        <v>1389</v>
      </c>
      <c r="C16" s="150" t="s">
        <v>1390</v>
      </c>
      <c r="D16" s="154">
        <v>6304.59</v>
      </c>
      <c r="E16" s="154">
        <v>432</v>
      </c>
      <c r="F16" s="154">
        <f t="shared" si="0"/>
        <v>6736.59</v>
      </c>
      <c r="G16" s="150" t="s">
        <v>3938</v>
      </c>
      <c r="H16" s="151" t="s">
        <v>837</v>
      </c>
      <c r="I16" s="6">
        <v>1</v>
      </c>
      <c r="J16" s="147">
        <v>45761</v>
      </c>
    </row>
    <row r="17" spans="1:10" s="75" customFormat="1" ht="33.75">
      <c r="A17" s="147" t="s">
        <v>3939</v>
      </c>
      <c r="B17" s="147" t="s">
        <v>1320</v>
      </c>
      <c r="C17" s="150" t="s">
        <v>1321</v>
      </c>
      <c r="D17" s="154">
        <v>3178.38</v>
      </c>
      <c r="E17" s="154">
        <f t="shared" ref="E17:E24" si="2">+D17*0.07</f>
        <v>222.48660000000004</v>
      </c>
      <c r="F17" s="154">
        <f t="shared" si="0"/>
        <v>3400.8666000000003</v>
      </c>
      <c r="G17" s="150" t="s">
        <v>3940</v>
      </c>
      <c r="H17" s="151" t="s">
        <v>837</v>
      </c>
      <c r="I17" s="6">
        <v>1</v>
      </c>
      <c r="J17" s="147">
        <v>45763</v>
      </c>
    </row>
    <row r="18" spans="1:10" s="75" customFormat="1" ht="22.5">
      <c r="A18" s="147" t="s">
        <v>3941</v>
      </c>
      <c r="B18" s="147" t="s">
        <v>1389</v>
      </c>
      <c r="C18" s="150" t="s">
        <v>1390</v>
      </c>
      <c r="D18" s="149">
        <v>13732.62</v>
      </c>
      <c r="E18" s="154">
        <f t="shared" si="2"/>
        <v>961.28340000000014</v>
      </c>
      <c r="F18" s="154">
        <f t="shared" si="0"/>
        <v>14693.903400000001</v>
      </c>
      <c r="G18" s="150" t="s">
        <v>3942</v>
      </c>
      <c r="H18" s="151" t="s">
        <v>837</v>
      </c>
      <c r="I18" s="6">
        <v>1</v>
      </c>
      <c r="J18" s="147">
        <v>45769</v>
      </c>
    </row>
    <row r="19" spans="1:10" s="75" customFormat="1" ht="33.75">
      <c r="A19" s="147" t="s">
        <v>3943</v>
      </c>
      <c r="B19" s="147" t="s">
        <v>3944</v>
      </c>
      <c r="C19" s="150" t="s">
        <v>3945</v>
      </c>
      <c r="D19" s="149">
        <v>8073</v>
      </c>
      <c r="E19" s="149">
        <f t="shared" si="2"/>
        <v>565.11</v>
      </c>
      <c r="F19" s="149">
        <f t="shared" si="0"/>
        <v>8638.11</v>
      </c>
      <c r="G19" s="150" t="s">
        <v>3946</v>
      </c>
      <c r="H19" s="151" t="s">
        <v>837</v>
      </c>
      <c r="I19" s="6">
        <v>1</v>
      </c>
      <c r="J19" s="147">
        <v>45769</v>
      </c>
    </row>
    <row r="20" spans="1:10" s="75" customFormat="1" ht="22.5">
      <c r="A20" s="147" t="s">
        <v>3947</v>
      </c>
      <c r="B20" s="147" t="s">
        <v>1076</v>
      </c>
      <c r="C20" s="150" t="s">
        <v>1114</v>
      </c>
      <c r="D20" s="149">
        <v>1400.42</v>
      </c>
      <c r="E20" s="149">
        <f t="shared" si="2"/>
        <v>98.02940000000001</v>
      </c>
      <c r="F20" s="149">
        <f t="shared" si="0"/>
        <v>1498.4494</v>
      </c>
      <c r="G20" s="155" t="s">
        <v>3601</v>
      </c>
      <c r="H20" s="151" t="s">
        <v>837</v>
      </c>
      <c r="I20" s="6">
        <v>1</v>
      </c>
      <c r="J20" s="147">
        <v>45769</v>
      </c>
    </row>
    <row r="21" spans="1:10" s="75" customFormat="1" ht="11.25" customHeight="1">
      <c r="A21" s="147" t="s">
        <v>3948</v>
      </c>
      <c r="B21" s="147" t="s">
        <v>1220</v>
      </c>
      <c r="C21" s="150" t="s">
        <v>1221</v>
      </c>
      <c r="D21" s="154">
        <v>1000</v>
      </c>
      <c r="E21" s="154">
        <f t="shared" si="2"/>
        <v>70</v>
      </c>
      <c r="F21" s="154">
        <f t="shared" si="0"/>
        <v>1070</v>
      </c>
      <c r="G21" s="155" t="s">
        <v>3949</v>
      </c>
      <c r="H21" s="151" t="s">
        <v>837</v>
      </c>
      <c r="I21" s="6">
        <v>1</v>
      </c>
      <c r="J21" s="147">
        <v>45771</v>
      </c>
    </row>
    <row r="22" spans="1:10" s="75" customFormat="1" ht="11.25" customHeight="1">
      <c r="A22" s="147" t="s">
        <v>3950</v>
      </c>
      <c r="B22" s="147" t="s">
        <v>3951</v>
      </c>
      <c r="C22" s="150" t="s">
        <v>3952</v>
      </c>
      <c r="D22" s="149">
        <v>1870</v>
      </c>
      <c r="E22" s="149">
        <f t="shared" si="2"/>
        <v>130.9</v>
      </c>
      <c r="F22" s="149">
        <f t="shared" si="0"/>
        <v>2000.9</v>
      </c>
      <c r="G22" s="155" t="s">
        <v>3953</v>
      </c>
      <c r="H22" s="151" t="s">
        <v>850</v>
      </c>
      <c r="I22" s="6">
        <v>1</v>
      </c>
      <c r="J22" s="147">
        <v>45775</v>
      </c>
    </row>
    <row r="23" spans="1:10" s="75" customFormat="1" ht="11.25" customHeight="1">
      <c r="A23" s="147" t="s">
        <v>3954</v>
      </c>
      <c r="B23" s="147" t="s">
        <v>1999</v>
      </c>
      <c r="C23" s="150" t="s">
        <v>2000</v>
      </c>
      <c r="D23" s="149">
        <v>14900</v>
      </c>
      <c r="E23" s="149">
        <f t="shared" si="2"/>
        <v>1043</v>
      </c>
      <c r="F23" s="149">
        <f t="shared" si="0"/>
        <v>15943</v>
      </c>
      <c r="G23" s="155" t="s">
        <v>3955</v>
      </c>
      <c r="H23" s="151" t="s">
        <v>837</v>
      </c>
      <c r="I23" s="6">
        <v>1</v>
      </c>
      <c r="J23" s="147">
        <v>45775</v>
      </c>
    </row>
    <row r="24" spans="1:10" s="75" customFormat="1" ht="11.25" customHeight="1">
      <c r="A24" s="147" t="s">
        <v>3956</v>
      </c>
      <c r="B24" s="147" t="s">
        <v>3957</v>
      </c>
      <c r="C24" s="150" t="s">
        <v>1294</v>
      </c>
      <c r="D24" s="149">
        <v>12500</v>
      </c>
      <c r="E24" s="149">
        <f t="shared" si="2"/>
        <v>875.00000000000011</v>
      </c>
      <c r="F24" s="149">
        <f t="shared" si="0"/>
        <v>13375</v>
      </c>
      <c r="G24" s="155" t="s">
        <v>3958</v>
      </c>
      <c r="H24" s="151" t="s">
        <v>837</v>
      </c>
      <c r="I24" s="6">
        <v>2</v>
      </c>
      <c r="J24" s="147">
        <v>45775</v>
      </c>
    </row>
    <row r="25" spans="1:10" s="75" customFormat="1" ht="33.75">
      <c r="A25" s="147" t="s">
        <v>3959</v>
      </c>
      <c r="B25" s="147" t="s">
        <v>1838</v>
      </c>
      <c r="C25" s="180" t="s">
        <v>1839</v>
      </c>
      <c r="D25" s="149">
        <v>1330</v>
      </c>
      <c r="E25" s="149">
        <v>0</v>
      </c>
      <c r="F25" s="149">
        <f t="shared" si="0"/>
        <v>1330</v>
      </c>
      <c r="G25" s="155" t="s">
        <v>3960</v>
      </c>
      <c r="H25" s="151" t="s">
        <v>837</v>
      </c>
      <c r="I25" s="6">
        <v>1</v>
      </c>
      <c r="J25" s="147">
        <v>45776</v>
      </c>
    </row>
    <row r="26" spans="1:10" s="75" customFormat="1" ht="33.75">
      <c r="A26" s="147" t="s">
        <v>3961</v>
      </c>
      <c r="B26" s="147" t="s">
        <v>3962</v>
      </c>
      <c r="C26" s="150" t="s">
        <v>3963</v>
      </c>
      <c r="D26" s="154">
        <v>13500</v>
      </c>
      <c r="E26" s="154">
        <f>+D26*0.07</f>
        <v>945.00000000000011</v>
      </c>
      <c r="F26" s="154">
        <f>+D26+E26</f>
        <v>14445</v>
      </c>
      <c r="G26" s="155" t="s">
        <v>3964</v>
      </c>
      <c r="H26" s="151" t="s">
        <v>837</v>
      </c>
      <c r="I26" s="6">
        <v>12</v>
      </c>
      <c r="J26" s="147">
        <v>45776</v>
      </c>
    </row>
    <row r="27" spans="1:10" s="75" customFormat="1" ht="33.75">
      <c r="A27" s="147" t="s">
        <v>3965</v>
      </c>
      <c r="B27" s="147" t="s">
        <v>1320</v>
      </c>
      <c r="C27" s="150" t="s">
        <v>1321</v>
      </c>
      <c r="D27" s="149">
        <v>3376.1</v>
      </c>
      <c r="E27" s="154">
        <f t="shared" ref="E27:E30" si="3">+D27*0.07</f>
        <v>236.32700000000003</v>
      </c>
      <c r="F27" s="154">
        <f t="shared" ref="F27:F56" si="4">+D27+E27</f>
        <v>3612.4270000000001</v>
      </c>
      <c r="G27" s="155" t="s">
        <v>3966</v>
      </c>
      <c r="H27" s="151" t="s">
        <v>837</v>
      </c>
      <c r="I27" s="6">
        <v>1</v>
      </c>
      <c r="J27" s="147">
        <v>45779</v>
      </c>
    </row>
    <row r="28" spans="1:10" s="75" customFormat="1" ht="22.5">
      <c r="A28" s="147" t="s">
        <v>3967</v>
      </c>
      <c r="B28" s="147" t="s">
        <v>3968</v>
      </c>
      <c r="C28" s="150" t="s">
        <v>1659</v>
      </c>
      <c r="D28" s="149">
        <v>12000</v>
      </c>
      <c r="E28" s="154">
        <f t="shared" si="3"/>
        <v>840.00000000000011</v>
      </c>
      <c r="F28" s="154">
        <f t="shared" si="4"/>
        <v>12840</v>
      </c>
      <c r="G28" s="155" t="s">
        <v>3969</v>
      </c>
      <c r="H28" s="151" t="s">
        <v>837</v>
      </c>
      <c r="I28" s="6">
        <v>3</v>
      </c>
      <c r="J28" s="147">
        <v>45779</v>
      </c>
    </row>
    <row r="29" spans="1:10" s="75" customFormat="1" ht="22.5">
      <c r="A29" s="147" t="s">
        <v>3970</v>
      </c>
      <c r="B29" s="147" t="s">
        <v>548</v>
      </c>
      <c r="C29" s="150" t="s">
        <v>549</v>
      </c>
      <c r="D29" s="149">
        <v>14999</v>
      </c>
      <c r="E29" s="154">
        <f t="shared" si="3"/>
        <v>1049.93</v>
      </c>
      <c r="F29" s="154">
        <f t="shared" si="4"/>
        <v>16048.93</v>
      </c>
      <c r="G29" s="155" t="s">
        <v>3971</v>
      </c>
      <c r="H29" s="151" t="s">
        <v>837</v>
      </c>
      <c r="I29" s="6">
        <v>12</v>
      </c>
      <c r="J29" s="147">
        <v>45779</v>
      </c>
    </row>
    <row r="30" spans="1:10" s="75" customFormat="1" ht="33.75">
      <c r="A30" s="147" t="s">
        <v>3972</v>
      </c>
      <c r="B30" s="147" t="s">
        <v>1320</v>
      </c>
      <c r="C30" s="150" t="s">
        <v>1321</v>
      </c>
      <c r="D30" s="149">
        <v>2828.04</v>
      </c>
      <c r="E30" s="149">
        <f t="shared" si="3"/>
        <v>197.96280000000002</v>
      </c>
      <c r="F30" s="149">
        <f t="shared" si="4"/>
        <v>3026.0028000000002</v>
      </c>
      <c r="G30" s="155" t="s">
        <v>3973</v>
      </c>
      <c r="H30" s="151" t="s">
        <v>837</v>
      </c>
      <c r="I30" s="6">
        <v>1</v>
      </c>
      <c r="J30" s="147">
        <v>45779</v>
      </c>
    </row>
    <row r="31" spans="1:10" s="75" customFormat="1" ht="11.25" customHeight="1">
      <c r="A31" s="147" t="s">
        <v>3974</v>
      </c>
      <c r="B31" s="147" t="s">
        <v>3975</v>
      </c>
      <c r="C31" s="150" t="s">
        <v>3976</v>
      </c>
      <c r="D31" s="149">
        <v>3000</v>
      </c>
      <c r="E31" s="149">
        <v>0</v>
      </c>
      <c r="F31" s="149">
        <f t="shared" si="4"/>
        <v>3000</v>
      </c>
      <c r="G31" s="155" t="s">
        <v>3977</v>
      </c>
      <c r="H31" s="151" t="s">
        <v>837</v>
      </c>
      <c r="I31" s="6">
        <v>1</v>
      </c>
      <c r="J31" s="147">
        <v>45784</v>
      </c>
    </row>
    <row r="32" spans="1:10" s="75" customFormat="1" ht="11.25" customHeight="1">
      <c r="A32" s="147" t="s">
        <v>3978</v>
      </c>
      <c r="B32" s="168"/>
      <c r="C32" s="194"/>
      <c r="D32" s="211"/>
      <c r="E32" s="211"/>
      <c r="F32" s="211"/>
      <c r="G32" s="155" t="s">
        <v>475</v>
      </c>
      <c r="H32" s="166"/>
      <c r="I32" s="167"/>
      <c r="J32" s="168"/>
    </row>
    <row r="33" spans="1:10" s="75" customFormat="1" ht="11.25" customHeight="1">
      <c r="A33" s="147" t="s">
        <v>3979</v>
      </c>
      <c r="B33" s="168"/>
      <c r="C33" s="194"/>
      <c r="D33" s="211"/>
      <c r="E33" s="211"/>
      <c r="F33" s="211"/>
      <c r="G33" s="155" t="s">
        <v>475</v>
      </c>
      <c r="H33" s="166"/>
      <c r="I33" s="167"/>
      <c r="J33" s="168"/>
    </row>
    <row r="34" spans="1:10" s="75" customFormat="1" ht="11.25" customHeight="1">
      <c r="A34" s="147" t="s">
        <v>3980</v>
      </c>
      <c r="B34" s="168"/>
      <c r="C34" s="194"/>
      <c r="D34" s="164"/>
      <c r="E34" s="211"/>
      <c r="F34" s="211"/>
      <c r="G34" s="155" t="s">
        <v>475</v>
      </c>
      <c r="H34" s="166"/>
      <c r="I34" s="167"/>
      <c r="J34" s="168"/>
    </row>
    <row r="35" spans="1:10" s="75" customFormat="1" ht="11.25" customHeight="1">
      <c r="A35" s="147" t="s">
        <v>3981</v>
      </c>
      <c r="B35" s="147" t="s">
        <v>3982</v>
      </c>
      <c r="C35" s="150" t="s">
        <v>3983</v>
      </c>
      <c r="D35" s="149">
        <v>6100</v>
      </c>
      <c r="E35" s="149">
        <v>0</v>
      </c>
      <c r="F35" s="149">
        <f t="shared" si="4"/>
        <v>6100</v>
      </c>
      <c r="G35" s="150" t="s">
        <v>3984</v>
      </c>
      <c r="H35" s="151" t="s">
        <v>850</v>
      </c>
      <c r="I35" s="6">
        <v>12</v>
      </c>
      <c r="J35" s="147" t="s">
        <v>3985</v>
      </c>
    </row>
    <row r="36" spans="1:10" s="75" customFormat="1" ht="11.25" customHeight="1">
      <c r="A36" s="147" t="s">
        <v>3986</v>
      </c>
      <c r="B36" s="147" t="s">
        <v>3987</v>
      </c>
      <c r="C36" s="150" t="s">
        <v>1807</v>
      </c>
      <c r="D36" s="149">
        <v>14990</v>
      </c>
      <c r="E36" s="149">
        <f>+D36*0.07</f>
        <v>1049.3000000000002</v>
      </c>
      <c r="F36" s="149">
        <f t="shared" si="4"/>
        <v>16039.3</v>
      </c>
      <c r="G36" s="150" t="s">
        <v>3988</v>
      </c>
      <c r="H36" s="151" t="s">
        <v>837</v>
      </c>
      <c r="I36" s="6">
        <v>7</v>
      </c>
      <c r="J36" s="147">
        <v>45793</v>
      </c>
    </row>
    <row r="37" spans="1:10" s="75" customFormat="1" ht="11.25" customHeight="1">
      <c r="A37" s="147" t="s">
        <v>3989</v>
      </c>
      <c r="B37" s="147" t="s">
        <v>1328</v>
      </c>
      <c r="C37" s="150" t="s">
        <v>1329</v>
      </c>
      <c r="D37" s="149">
        <v>6877.59</v>
      </c>
      <c r="E37" s="149">
        <f t="shared" ref="E37" si="5">+D37*0.07</f>
        <v>481.43130000000008</v>
      </c>
      <c r="F37" s="149">
        <f t="shared" si="4"/>
        <v>7359.0213000000003</v>
      </c>
      <c r="G37" s="150" t="s">
        <v>3990</v>
      </c>
      <c r="H37" s="151" t="s">
        <v>837</v>
      </c>
      <c r="I37" s="6">
        <v>1</v>
      </c>
      <c r="J37" s="147">
        <v>45797</v>
      </c>
    </row>
    <row r="38" spans="1:10" s="75" customFormat="1" ht="11.25" customHeight="1">
      <c r="A38" s="147" t="s">
        <v>3991</v>
      </c>
      <c r="B38" s="147" t="s">
        <v>1389</v>
      </c>
      <c r="C38" s="150" t="s">
        <v>1390</v>
      </c>
      <c r="D38" s="149">
        <v>13815.06</v>
      </c>
      <c r="E38" s="149">
        <v>966.96</v>
      </c>
      <c r="F38" s="149">
        <f t="shared" si="4"/>
        <v>14782.02</v>
      </c>
      <c r="G38" s="150" t="s">
        <v>3992</v>
      </c>
      <c r="H38" s="151" t="s">
        <v>837</v>
      </c>
      <c r="I38" s="6">
        <v>1</v>
      </c>
      <c r="J38" s="147">
        <v>45797</v>
      </c>
    </row>
    <row r="39" spans="1:10" s="75" customFormat="1" ht="11.25" customHeight="1">
      <c r="A39" s="147" t="s">
        <v>3993</v>
      </c>
      <c r="B39" s="147" t="s">
        <v>1076</v>
      </c>
      <c r="C39" s="150" t="s">
        <v>1114</v>
      </c>
      <c r="D39" s="149">
        <v>8789</v>
      </c>
      <c r="E39" s="149">
        <f>+D39*0.07</f>
        <v>615.23</v>
      </c>
      <c r="F39" s="149">
        <f t="shared" si="4"/>
        <v>9404.23</v>
      </c>
      <c r="G39" s="150" t="s">
        <v>3994</v>
      </c>
      <c r="H39" s="151" t="s">
        <v>837</v>
      </c>
      <c r="I39" s="6">
        <v>1</v>
      </c>
      <c r="J39" s="147">
        <v>45800</v>
      </c>
    </row>
    <row r="40" spans="1:10" s="75" customFormat="1" ht="11.25" customHeight="1">
      <c r="A40" s="147" t="s">
        <v>3995</v>
      </c>
      <c r="B40" s="147" t="s">
        <v>241</v>
      </c>
      <c r="C40" s="150" t="s">
        <v>2452</v>
      </c>
      <c r="D40" s="149">
        <v>12000</v>
      </c>
      <c r="E40" s="149">
        <f>+D40*0.07</f>
        <v>840.00000000000011</v>
      </c>
      <c r="F40" s="149">
        <f t="shared" si="4"/>
        <v>12840</v>
      </c>
      <c r="G40" s="150" t="s">
        <v>3996</v>
      </c>
      <c r="H40" s="151" t="s">
        <v>1021</v>
      </c>
      <c r="I40" s="6">
        <v>1</v>
      </c>
      <c r="J40" s="147">
        <v>45803</v>
      </c>
    </row>
    <row r="41" spans="1:10" s="75" customFormat="1" ht="11.25" customHeight="1">
      <c r="A41" s="147" t="s">
        <v>3997</v>
      </c>
      <c r="B41" s="147" t="s">
        <v>188</v>
      </c>
      <c r="C41" s="150" t="s">
        <v>189</v>
      </c>
      <c r="D41" s="149">
        <v>5024.83</v>
      </c>
      <c r="E41" s="149">
        <f t="shared" ref="E41:E43" si="6">+D41*0.07</f>
        <v>351.73810000000003</v>
      </c>
      <c r="F41" s="149">
        <f t="shared" si="4"/>
        <v>5376.5681000000004</v>
      </c>
      <c r="G41" s="150" t="s">
        <v>3998</v>
      </c>
      <c r="H41" s="151" t="s">
        <v>1021</v>
      </c>
      <c r="I41" s="6">
        <v>2</v>
      </c>
      <c r="J41" s="147">
        <v>45805</v>
      </c>
    </row>
    <row r="42" spans="1:10" s="75" customFormat="1" ht="11.25" customHeight="1">
      <c r="A42" s="147" t="s">
        <v>3999</v>
      </c>
      <c r="B42" s="147" t="s">
        <v>1389</v>
      </c>
      <c r="C42" s="150" t="s">
        <v>1390</v>
      </c>
      <c r="D42" s="149">
        <v>5359.32</v>
      </c>
      <c r="E42" s="149">
        <f t="shared" si="6"/>
        <v>375.1524</v>
      </c>
      <c r="F42" s="149">
        <f t="shared" si="4"/>
        <v>5734.4723999999997</v>
      </c>
      <c r="G42" s="150" t="s">
        <v>4000</v>
      </c>
      <c r="H42" s="151" t="s">
        <v>1021</v>
      </c>
      <c r="I42" s="6">
        <v>1</v>
      </c>
      <c r="J42" s="147">
        <v>45805</v>
      </c>
    </row>
    <row r="43" spans="1:10" s="75" customFormat="1" ht="22.5">
      <c r="A43" s="147" t="s">
        <v>4001</v>
      </c>
      <c r="B43" s="147" t="s">
        <v>4002</v>
      </c>
      <c r="C43" s="150" t="s">
        <v>4003</v>
      </c>
      <c r="D43" s="149">
        <v>13446</v>
      </c>
      <c r="E43" s="149">
        <f t="shared" si="6"/>
        <v>941.22000000000014</v>
      </c>
      <c r="F43" s="149">
        <f t="shared" si="4"/>
        <v>14387.22</v>
      </c>
      <c r="G43" s="150" t="s">
        <v>4004</v>
      </c>
      <c r="H43" s="151" t="s">
        <v>1021</v>
      </c>
      <c r="I43" s="6">
        <v>1</v>
      </c>
      <c r="J43" s="147">
        <v>45806</v>
      </c>
    </row>
    <row r="44" spans="1:10" s="75" customFormat="1" ht="11.25" customHeight="1">
      <c r="A44" s="147" t="s">
        <v>4005</v>
      </c>
      <c r="B44" s="147" t="s">
        <v>1389</v>
      </c>
      <c r="C44" s="150" t="s">
        <v>1390</v>
      </c>
      <c r="D44" s="149">
        <v>13712.07</v>
      </c>
      <c r="E44" s="149">
        <v>959.75</v>
      </c>
      <c r="F44" s="149">
        <f t="shared" si="4"/>
        <v>14671.82</v>
      </c>
      <c r="G44" s="150" t="s">
        <v>4006</v>
      </c>
      <c r="H44" s="151" t="s">
        <v>1021</v>
      </c>
      <c r="I44" s="6">
        <v>1</v>
      </c>
      <c r="J44" s="147">
        <v>45806</v>
      </c>
    </row>
    <row r="45" spans="1:10" s="75" customFormat="1" ht="11.25" customHeight="1">
      <c r="A45" s="147" t="s">
        <v>4007</v>
      </c>
      <c r="B45" s="147" t="s">
        <v>87</v>
      </c>
      <c r="C45" s="150" t="s">
        <v>1202</v>
      </c>
      <c r="D45" s="149">
        <v>9490</v>
      </c>
      <c r="E45" s="149">
        <f>+D45*0.07</f>
        <v>664.30000000000007</v>
      </c>
      <c r="F45" s="149">
        <f t="shared" si="4"/>
        <v>10154.299999999999</v>
      </c>
      <c r="G45" s="150" t="s">
        <v>4008</v>
      </c>
      <c r="H45" s="151" t="s">
        <v>837</v>
      </c>
      <c r="I45" s="6">
        <v>3</v>
      </c>
      <c r="J45" s="147">
        <v>45812</v>
      </c>
    </row>
    <row r="46" spans="1:10" s="75" customFormat="1" ht="11.25" customHeight="1">
      <c r="A46" s="147" t="s">
        <v>4009</v>
      </c>
      <c r="B46" s="147" t="s">
        <v>1320</v>
      </c>
      <c r="C46" s="150" t="s">
        <v>1321</v>
      </c>
      <c r="D46" s="149">
        <v>5509.8</v>
      </c>
      <c r="E46" s="149">
        <f>+D46*0.07</f>
        <v>385.68600000000004</v>
      </c>
      <c r="F46" s="149">
        <f t="shared" si="4"/>
        <v>5895.4859999999999</v>
      </c>
      <c r="G46" s="150" t="s">
        <v>4010</v>
      </c>
      <c r="H46" s="151" t="s">
        <v>837</v>
      </c>
      <c r="I46" s="6">
        <v>1</v>
      </c>
      <c r="J46" s="147">
        <v>45812</v>
      </c>
    </row>
    <row r="47" spans="1:10" s="75" customFormat="1" ht="11.25" customHeight="1">
      <c r="A47" s="147" t="s">
        <v>4011</v>
      </c>
      <c r="B47" s="147" t="s">
        <v>271</v>
      </c>
      <c r="C47" s="150" t="s">
        <v>617</v>
      </c>
      <c r="D47" s="149">
        <v>9060</v>
      </c>
      <c r="E47" s="149">
        <f>+D47*0.07</f>
        <v>634.20000000000005</v>
      </c>
      <c r="F47" s="149">
        <f t="shared" si="4"/>
        <v>9694.2000000000007</v>
      </c>
      <c r="G47" s="150" t="s">
        <v>4012</v>
      </c>
      <c r="H47" s="151" t="s">
        <v>837</v>
      </c>
      <c r="I47" s="6">
        <v>1</v>
      </c>
      <c r="J47" s="147">
        <v>45813</v>
      </c>
    </row>
    <row r="48" spans="1:10" s="75" customFormat="1" ht="11.25" customHeight="1">
      <c r="A48" s="147" t="s">
        <v>4013</v>
      </c>
      <c r="B48" s="147" t="s">
        <v>4014</v>
      </c>
      <c r="C48" s="150" t="s">
        <v>4015</v>
      </c>
      <c r="D48" s="149">
        <v>14400</v>
      </c>
      <c r="E48" s="149">
        <v>0</v>
      </c>
      <c r="F48" s="149">
        <f t="shared" si="4"/>
        <v>14400</v>
      </c>
      <c r="G48" s="150" t="s">
        <v>4016</v>
      </c>
      <c r="H48" s="151" t="s">
        <v>837</v>
      </c>
      <c r="I48" s="6">
        <v>12</v>
      </c>
      <c r="J48" s="147">
        <v>45812</v>
      </c>
    </row>
    <row r="49" spans="1:10" s="75" customFormat="1" ht="33.75">
      <c r="A49" s="147" t="s">
        <v>4017</v>
      </c>
      <c r="B49" s="147" t="s">
        <v>1320</v>
      </c>
      <c r="C49" s="150" t="s">
        <v>1321</v>
      </c>
      <c r="D49" s="149">
        <v>6124.8</v>
      </c>
      <c r="E49" s="149">
        <f>+D49*0.07</f>
        <v>428.73600000000005</v>
      </c>
      <c r="F49" s="149">
        <f t="shared" si="4"/>
        <v>6553.5360000000001</v>
      </c>
      <c r="G49" s="150" t="s">
        <v>4018</v>
      </c>
      <c r="H49" s="151" t="s">
        <v>837</v>
      </c>
      <c r="I49" s="6">
        <v>1</v>
      </c>
      <c r="J49" s="147">
        <v>45813</v>
      </c>
    </row>
    <row r="50" spans="1:10" s="75" customFormat="1" ht="11.25" customHeight="1">
      <c r="A50" s="147" t="s">
        <v>4019</v>
      </c>
      <c r="B50" s="147" t="s">
        <v>1389</v>
      </c>
      <c r="C50" s="150" t="s">
        <v>1390</v>
      </c>
      <c r="D50" s="149">
        <v>13990.16</v>
      </c>
      <c r="E50" s="149">
        <f>+D50*0.07</f>
        <v>979.3112000000001</v>
      </c>
      <c r="F50" s="149">
        <f t="shared" si="4"/>
        <v>14969.4712</v>
      </c>
      <c r="G50" s="150" t="s">
        <v>4020</v>
      </c>
      <c r="H50" s="151" t="s">
        <v>837</v>
      </c>
      <c r="I50" s="6">
        <v>1</v>
      </c>
      <c r="J50" s="147">
        <v>45817</v>
      </c>
    </row>
    <row r="51" spans="1:10" s="75" customFormat="1" ht="33.75">
      <c r="A51" s="147" t="s">
        <v>4021</v>
      </c>
      <c r="B51" s="147" t="s">
        <v>4022</v>
      </c>
      <c r="C51" s="150" t="s">
        <v>4023</v>
      </c>
      <c r="D51" s="149">
        <v>14740</v>
      </c>
      <c r="E51" s="149">
        <v>0</v>
      </c>
      <c r="F51" s="149">
        <f t="shared" si="4"/>
        <v>14740</v>
      </c>
      <c r="G51" s="150" t="s">
        <v>4024</v>
      </c>
      <c r="H51" s="151" t="s">
        <v>837</v>
      </c>
      <c r="I51" s="6">
        <v>6</v>
      </c>
      <c r="J51" s="147">
        <v>45820</v>
      </c>
    </row>
    <row r="52" spans="1:10" s="75" customFormat="1" ht="22.5">
      <c r="A52" s="147" t="s">
        <v>4025</v>
      </c>
      <c r="B52" s="147" t="s">
        <v>4026</v>
      </c>
      <c r="C52" s="150" t="s">
        <v>4027</v>
      </c>
      <c r="D52" s="149">
        <v>13530</v>
      </c>
      <c r="E52" s="149">
        <f>+D52*0.07</f>
        <v>947.10000000000014</v>
      </c>
      <c r="F52" s="149">
        <f t="shared" si="4"/>
        <v>14477.1</v>
      </c>
      <c r="G52" s="150" t="s">
        <v>4028</v>
      </c>
      <c r="H52" s="151" t="s">
        <v>837</v>
      </c>
      <c r="I52" s="6">
        <v>12</v>
      </c>
      <c r="J52" s="147">
        <v>45827</v>
      </c>
    </row>
    <row r="53" spans="1:10" s="75" customFormat="1" ht="11.25" customHeight="1">
      <c r="A53" s="147" t="s">
        <v>4029</v>
      </c>
      <c r="B53" s="147" t="s">
        <v>4030</v>
      </c>
      <c r="C53" s="150" t="s">
        <v>4031</v>
      </c>
      <c r="D53" s="149">
        <v>6855</v>
      </c>
      <c r="E53" s="149">
        <f>+D53*0.07</f>
        <v>479.85</v>
      </c>
      <c r="F53" s="149">
        <f t="shared" si="4"/>
        <v>7334.85</v>
      </c>
      <c r="G53" s="150" t="s">
        <v>4032</v>
      </c>
      <c r="H53" s="151" t="s">
        <v>837</v>
      </c>
      <c r="I53" s="6">
        <v>12</v>
      </c>
      <c r="J53" s="147">
        <v>45827</v>
      </c>
    </row>
    <row r="54" spans="1:10" s="75" customFormat="1" ht="22.5">
      <c r="A54" s="147" t="s">
        <v>4033</v>
      </c>
      <c r="B54" s="147" t="s">
        <v>1389</v>
      </c>
      <c r="C54" s="150" t="s">
        <v>1390</v>
      </c>
      <c r="D54" s="149">
        <v>14977.57</v>
      </c>
      <c r="E54" s="149">
        <v>1048.33</v>
      </c>
      <c r="F54" s="149">
        <f t="shared" si="4"/>
        <v>16025.9</v>
      </c>
      <c r="G54" s="150" t="s">
        <v>4034</v>
      </c>
      <c r="H54" s="151" t="s">
        <v>837</v>
      </c>
      <c r="I54" s="6">
        <v>1</v>
      </c>
      <c r="J54" s="147">
        <v>45827</v>
      </c>
    </row>
    <row r="55" spans="1:10" s="75" customFormat="1" ht="22.5">
      <c r="A55" s="147" t="s">
        <v>4035</v>
      </c>
      <c r="B55" s="147" t="s">
        <v>4036</v>
      </c>
      <c r="C55" s="150" t="s">
        <v>4037</v>
      </c>
      <c r="D55" s="149">
        <v>14915</v>
      </c>
      <c r="E55" s="149">
        <f>+D55*0.07</f>
        <v>1044.0500000000002</v>
      </c>
      <c r="F55" s="149">
        <f t="shared" si="4"/>
        <v>15959.05</v>
      </c>
      <c r="G55" s="150" t="s">
        <v>2927</v>
      </c>
      <c r="H55" s="151" t="s">
        <v>837</v>
      </c>
      <c r="I55" s="6">
        <v>12</v>
      </c>
      <c r="J55" s="147">
        <v>45856</v>
      </c>
    </row>
    <row r="56" spans="1:10" s="75" customFormat="1" ht="22.5">
      <c r="A56" s="147" t="s">
        <v>4038</v>
      </c>
      <c r="B56" s="147" t="s">
        <v>41</v>
      </c>
      <c r="C56" s="150" t="s">
        <v>42</v>
      </c>
      <c r="D56" s="149">
        <v>8749.5499999999993</v>
      </c>
      <c r="E56" s="149">
        <f>+D56*0.07</f>
        <v>612.46850000000006</v>
      </c>
      <c r="F56" s="149">
        <f t="shared" si="4"/>
        <v>9362.0185000000001</v>
      </c>
      <c r="G56" s="150" t="s">
        <v>4039</v>
      </c>
      <c r="H56" s="151" t="s">
        <v>837</v>
      </c>
      <c r="I56" s="6">
        <v>1</v>
      </c>
      <c r="J56" s="147">
        <v>45828</v>
      </c>
    </row>
    <row r="58" spans="1:10">
      <c r="D58" s="76"/>
      <c r="E58" s="76"/>
    </row>
    <row r="59" spans="1:10">
      <c r="D59" s="76"/>
      <c r="E59" s="76"/>
    </row>
    <row r="60" spans="1:10">
      <c r="E60"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tabColor theme="2" tint="-9.9978637043366805E-2"/>
  </sheetPr>
  <dimension ref="A1:J137"/>
  <sheetViews>
    <sheetView showGridLines="0" topLeftCell="A7" zoomScale="110" zoomScaleNormal="110" workbookViewId="0">
      <selection activeCell="D75" sqref="D75"/>
    </sheetView>
  </sheetViews>
  <sheetFormatPr baseColWidth="10" defaultColWidth="11.42578125" defaultRowHeight="11.25"/>
  <cols>
    <col min="1" max="1" width="11.42578125" style="74"/>
    <col min="2" max="2" width="9.28515625" style="74" bestFit="1" customWidth="1"/>
    <col min="3" max="3" width="41.140625" style="74" customWidth="1"/>
    <col min="4" max="5" width="10.42578125" style="74" bestFit="1" customWidth="1"/>
    <col min="6" max="6" width="11.28515625" style="74" customWidth="1"/>
    <col min="7" max="7" width="59.42578125" style="74" customWidth="1"/>
    <col min="8" max="8" width="9" style="74" customWidth="1"/>
    <col min="9" max="9" width="8.85546875" style="74" customWidth="1"/>
    <col min="10" max="10" width="9" style="74" customWidth="1"/>
    <col min="11" max="16384" width="11.42578125" style="74"/>
  </cols>
  <sheetData>
    <row r="1" spans="1:10" ht="16.5" customHeight="1" thickBot="1">
      <c r="A1" s="229" t="s">
        <v>3616</v>
      </c>
      <c r="B1" s="230"/>
      <c r="C1" s="230"/>
      <c r="D1" s="230"/>
      <c r="E1" s="230"/>
      <c r="F1" s="230"/>
      <c r="G1" s="230"/>
      <c r="H1" s="230"/>
      <c r="I1" s="230"/>
      <c r="J1" s="231"/>
    </row>
    <row r="2" spans="1:10" ht="34.5" thickBot="1">
      <c r="A2" s="186" t="s">
        <v>1</v>
      </c>
      <c r="B2" s="187" t="s">
        <v>2</v>
      </c>
      <c r="C2" s="187" t="s">
        <v>3</v>
      </c>
      <c r="D2" s="144" t="s">
        <v>2351</v>
      </c>
      <c r="E2" s="144" t="s">
        <v>1358</v>
      </c>
      <c r="F2" s="144" t="s">
        <v>2352</v>
      </c>
      <c r="G2" s="187" t="s">
        <v>7</v>
      </c>
      <c r="H2" s="187" t="s">
        <v>945</v>
      </c>
      <c r="I2" s="187" t="s">
        <v>479</v>
      </c>
      <c r="J2" s="188" t="s">
        <v>9</v>
      </c>
    </row>
    <row r="3" spans="1:10" s="75" customFormat="1" ht="22.5">
      <c r="A3" s="152" t="s">
        <v>3617</v>
      </c>
      <c r="B3" s="152" t="s">
        <v>1389</v>
      </c>
      <c r="C3" s="169" t="s">
        <v>1390</v>
      </c>
      <c r="D3" s="154">
        <v>3218.08</v>
      </c>
      <c r="E3" s="154">
        <v>222.81</v>
      </c>
      <c r="F3" s="154">
        <f>+D3+E3</f>
        <v>3440.89</v>
      </c>
      <c r="G3" s="169" t="s">
        <v>3618</v>
      </c>
      <c r="H3" s="189" t="s">
        <v>837</v>
      </c>
      <c r="I3" s="143">
        <v>1</v>
      </c>
      <c r="J3" s="152">
        <v>45660</v>
      </c>
    </row>
    <row r="4" spans="1:10" s="75" customFormat="1" ht="22.5">
      <c r="A4" s="147" t="s">
        <v>3619</v>
      </c>
      <c r="B4" s="147" t="s">
        <v>1415</v>
      </c>
      <c r="C4" s="150" t="s">
        <v>1416</v>
      </c>
      <c r="D4" s="154">
        <v>1011.46</v>
      </c>
      <c r="E4" s="154">
        <f>+D4*0.07</f>
        <v>70.802200000000013</v>
      </c>
      <c r="F4" s="154">
        <f>+D4+E4</f>
        <v>1082.2622000000001</v>
      </c>
      <c r="G4" s="169" t="s">
        <v>3620</v>
      </c>
      <c r="H4" s="189" t="s">
        <v>837</v>
      </c>
      <c r="I4" s="143">
        <v>1</v>
      </c>
      <c r="J4" s="147">
        <v>45660</v>
      </c>
    </row>
    <row r="5" spans="1:10" s="75" customFormat="1" ht="22.5">
      <c r="A5" s="147" t="s">
        <v>3621</v>
      </c>
      <c r="B5" s="147" t="s">
        <v>1415</v>
      </c>
      <c r="C5" s="150" t="s">
        <v>1416</v>
      </c>
      <c r="D5" s="154">
        <v>1343.77</v>
      </c>
      <c r="E5" s="154">
        <f>+D5*0.07</f>
        <v>94.063900000000004</v>
      </c>
      <c r="F5" s="154">
        <f>+D5+E5</f>
        <v>1437.8339000000001</v>
      </c>
      <c r="G5" s="169" t="s">
        <v>3025</v>
      </c>
      <c r="H5" s="189" t="s">
        <v>837</v>
      </c>
      <c r="I5" s="143">
        <v>1</v>
      </c>
      <c r="J5" s="147">
        <v>45664</v>
      </c>
    </row>
    <row r="6" spans="1:10" s="75" customFormat="1" ht="22.5">
      <c r="A6" s="147" t="s">
        <v>3622</v>
      </c>
      <c r="B6" s="152" t="s">
        <v>1389</v>
      </c>
      <c r="C6" s="169" t="s">
        <v>1390</v>
      </c>
      <c r="D6" s="154">
        <v>11943.4</v>
      </c>
      <c r="E6" s="154">
        <f>+D6*0.07</f>
        <v>836.03800000000001</v>
      </c>
      <c r="F6" s="154">
        <f>+D6+E6</f>
        <v>12779.438</v>
      </c>
      <c r="G6" s="169" t="s">
        <v>3623</v>
      </c>
      <c r="H6" s="189" t="s">
        <v>837</v>
      </c>
      <c r="I6" s="143">
        <v>1</v>
      </c>
      <c r="J6" s="147">
        <v>45664</v>
      </c>
    </row>
    <row r="7" spans="1:10" s="75" customFormat="1" ht="33.75">
      <c r="A7" s="147" t="s">
        <v>3624</v>
      </c>
      <c r="B7" s="147" t="s">
        <v>3625</v>
      </c>
      <c r="C7" s="150" t="s">
        <v>3626</v>
      </c>
      <c r="D7" s="154">
        <v>12000</v>
      </c>
      <c r="E7" s="154">
        <v>0</v>
      </c>
      <c r="F7" s="154">
        <f t="shared" ref="F7:F70" si="0">+D7+E7</f>
        <v>12000</v>
      </c>
      <c r="G7" s="169" t="s">
        <v>3627</v>
      </c>
      <c r="H7" s="151" t="s">
        <v>837</v>
      </c>
      <c r="I7" s="6">
        <v>12</v>
      </c>
      <c r="J7" s="147">
        <v>45665</v>
      </c>
    </row>
    <row r="8" spans="1:10" s="75" customFormat="1" ht="22.5">
      <c r="A8" s="147" t="s">
        <v>3628</v>
      </c>
      <c r="B8" s="147" t="s">
        <v>1350</v>
      </c>
      <c r="C8" s="150" t="s">
        <v>1351</v>
      </c>
      <c r="D8" s="154">
        <v>1359.28</v>
      </c>
      <c r="E8" s="154">
        <f>+D8*0.07</f>
        <v>95.149600000000007</v>
      </c>
      <c r="F8" s="154">
        <f t="shared" si="0"/>
        <v>1454.4295999999999</v>
      </c>
      <c r="G8" s="169" t="s">
        <v>3629</v>
      </c>
      <c r="H8" s="151" t="s">
        <v>850</v>
      </c>
      <c r="I8" s="6">
        <v>1</v>
      </c>
      <c r="J8" s="147">
        <v>45665</v>
      </c>
    </row>
    <row r="9" spans="1:10" s="75" customFormat="1" ht="22.5">
      <c r="A9" s="147" t="s">
        <v>3630</v>
      </c>
      <c r="B9" s="147" t="s">
        <v>1415</v>
      </c>
      <c r="C9" s="150" t="s">
        <v>1416</v>
      </c>
      <c r="D9" s="154">
        <v>1595.03</v>
      </c>
      <c r="E9" s="154">
        <f>+D9*0.07</f>
        <v>111.6521</v>
      </c>
      <c r="F9" s="154">
        <f t="shared" si="0"/>
        <v>1706.6821</v>
      </c>
      <c r="G9" s="169" t="s">
        <v>2648</v>
      </c>
      <c r="H9" s="151" t="s">
        <v>837</v>
      </c>
      <c r="I9" s="6">
        <v>1</v>
      </c>
      <c r="J9" s="147">
        <v>45667</v>
      </c>
    </row>
    <row r="10" spans="1:10" s="75" customFormat="1" ht="22.5">
      <c r="A10" s="147" t="s">
        <v>3631</v>
      </c>
      <c r="B10" s="147" t="s">
        <v>2754</v>
      </c>
      <c r="C10" s="150" t="s">
        <v>2755</v>
      </c>
      <c r="D10" s="154">
        <v>2760</v>
      </c>
      <c r="E10" s="154">
        <v>0</v>
      </c>
      <c r="F10" s="154">
        <f t="shared" si="0"/>
        <v>2760</v>
      </c>
      <c r="G10" s="169" t="s">
        <v>3632</v>
      </c>
      <c r="H10" s="151" t="s">
        <v>837</v>
      </c>
      <c r="I10" s="6">
        <v>1</v>
      </c>
      <c r="J10" s="147">
        <v>45671</v>
      </c>
    </row>
    <row r="11" spans="1:10" s="75" customFormat="1" ht="22.5">
      <c r="A11" s="147" t="s">
        <v>3633</v>
      </c>
      <c r="B11" s="147" t="s">
        <v>1350</v>
      </c>
      <c r="C11" s="150" t="s">
        <v>1351</v>
      </c>
      <c r="D11" s="154">
        <v>1913.8</v>
      </c>
      <c r="E11" s="154">
        <f t="shared" ref="E11:E50" si="1">+D11*0.07</f>
        <v>133.96600000000001</v>
      </c>
      <c r="F11" s="154">
        <f t="shared" si="0"/>
        <v>2047.7660000000001</v>
      </c>
      <c r="G11" s="169" t="s">
        <v>3634</v>
      </c>
      <c r="H11" s="151" t="s">
        <v>850</v>
      </c>
      <c r="I11" s="6">
        <v>1</v>
      </c>
      <c r="J11" s="147">
        <v>45673</v>
      </c>
    </row>
    <row r="12" spans="1:10" s="75" customFormat="1" ht="22.5">
      <c r="A12" s="147" t="s">
        <v>3635</v>
      </c>
      <c r="B12" s="147" t="s">
        <v>3636</v>
      </c>
      <c r="C12" s="150" t="s">
        <v>3637</v>
      </c>
      <c r="D12" s="154">
        <v>1167</v>
      </c>
      <c r="E12" s="154">
        <f t="shared" si="1"/>
        <v>81.690000000000012</v>
      </c>
      <c r="F12" s="154">
        <f t="shared" si="0"/>
        <v>1248.69</v>
      </c>
      <c r="G12" s="169" t="s">
        <v>3638</v>
      </c>
      <c r="H12" s="151" t="s">
        <v>850</v>
      </c>
      <c r="I12" s="6">
        <v>1</v>
      </c>
      <c r="J12" s="147">
        <v>45673</v>
      </c>
    </row>
    <row r="13" spans="1:10" s="75" customFormat="1" ht="22.5">
      <c r="A13" s="147" t="s">
        <v>3639</v>
      </c>
      <c r="B13" s="147" t="s">
        <v>962</v>
      </c>
      <c r="C13" s="150" t="s">
        <v>963</v>
      </c>
      <c r="D13" s="149">
        <v>3100</v>
      </c>
      <c r="E13" s="149">
        <f t="shared" si="1"/>
        <v>217.00000000000003</v>
      </c>
      <c r="F13" s="149">
        <f t="shared" si="0"/>
        <v>3317</v>
      </c>
      <c r="G13" s="169" t="s">
        <v>3640</v>
      </c>
      <c r="H13" s="151" t="s">
        <v>837</v>
      </c>
      <c r="I13" s="6">
        <v>1</v>
      </c>
      <c r="J13" s="147">
        <v>45674</v>
      </c>
    </row>
    <row r="14" spans="1:10" s="75" customFormat="1" ht="22.5">
      <c r="A14" s="147" t="s">
        <v>3641</v>
      </c>
      <c r="B14" s="147" t="s">
        <v>1320</v>
      </c>
      <c r="C14" s="150" t="s">
        <v>1321</v>
      </c>
      <c r="D14" s="154">
        <v>1827</v>
      </c>
      <c r="E14" s="154">
        <f t="shared" si="1"/>
        <v>127.89000000000001</v>
      </c>
      <c r="F14" s="154">
        <f t="shared" si="0"/>
        <v>1954.89</v>
      </c>
      <c r="G14" s="169" t="s">
        <v>3642</v>
      </c>
      <c r="H14" s="151" t="s">
        <v>837</v>
      </c>
      <c r="I14" s="6">
        <v>1</v>
      </c>
      <c r="J14" s="147">
        <v>45677</v>
      </c>
    </row>
    <row r="15" spans="1:10" s="75" customFormat="1" ht="22.5">
      <c r="A15" s="147" t="s">
        <v>3643</v>
      </c>
      <c r="B15" s="152" t="s">
        <v>1389</v>
      </c>
      <c r="C15" s="169" t="s">
        <v>1615</v>
      </c>
      <c r="D15" s="154">
        <v>12567.65</v>
      </c>
      <c r="E15" s="154">
        <f t="shared" si="1"/>
        <v>879.7355</v>
      </c>
      <c r="F15" s="154">
        <f t="shared" si="0"/>
        <v>13447.3855</v>
      </c>
      <c r="G15" s="169" t="s">
        <v>3644</v>
      </c>
      <c r="H15" s="151" t="s">
        <v>837</v>
      </c>
      <c r="I15" s="6">
        <v>1</v>
      </c>
      <c r="J15" s="147">
        <v>45677</v>
      </c>
    </row>
    <row r="16" spans="1:10" s="75" customFormat="1" ht="33.75">
      <c r="A16" s="147" t="s">
        <v>3645</v>
      </c>
      <c r="B16" s="147" t="s">
        <v>538</v>
      </c>
      <c r="C16" s="150" t="s">
        <v>2469</v>
      </c>
      <c r="D16" s="154">
        <v>10280.370000000001</v>
      </c>
      <c r="E16" s="154">
        <f t="shared" si="1"/>
        <v>719.62590000000012</v>
      </c>
      <c r="F16" s="154">
        <f t="shared" si="0"/>
        <v>10999.995900000002</v>
      </c>
      <c r="G16" s="169" t="s">
        <v>3646</v>
      </c>
      <c r="H16" s="151" t="s">
        <v>837</v>
      </c>
      <c r="I16" s="6">
        <v>12</v>
      </c>
      <c r="J16" s="147">
        <v>45678</v>
      </c>
    </row>
    <row r="17" spans="1:10" s="75" customFormat="1" ht="22.5">
      <c r="A17" s="147" t="s">
        <v>3647</v>
      </c>
      <c r="B17" s="147" t="s">
        <v>940</v>
      </c>
      <c r="C17" s="150" t="s">
        <v>941</v>
      </c>
      <c r="D17" s="154">
        <v>1411.76</v>
      </c>
      <c r="E17" s="154">
        <v>-211.76</v>
      </c>
      <c r="F17" s="154">
        <f t="shared" si="0"/>
        <v>1200</v>
      </c>
      <c r="G17" s="169" t="s">
        <v>3648</v>
      </c>
      <c r="H17" s="151" t="s">
        <v>837</v>
      </c>
      <c r="I17" s="6">
        <v>1</v>
      </c>
      <c r="J17" s="147">
        <v>45679</v>
      </c>
    </row>
    <row r="18" spans="1:10" s="75" customFormat="1" ht="22.5">
      <c r="A18" s="147" t="s">
        <v>3649</v>
      </c>
      <c r="B18" s="147" t="s">
        <v>1276</v>
      </c>
      <c r="C18" s="150" t="s">
        <v>1277</v>
      </c>
      <c r="D18" s="154">
        <v>5000</v>
      </c>
      <c r="E18" s="154">
        <f t="shared" si="1"/>
        <v>350.00000000000006</v>
      </c>
      <c r="F18" s="154">
        <f t="shared" si="0"/>
        <v>5350</v>
      </c>
      <c r="G18" s="169" t="s">
        <v>3650</v>
      </c>
      <c r="H18" s="151" t="s">
        <v>837</v>
      </c>
      <c r="I18" s="6">
        <v>2</v>
      </c>
      <c r="J18" s="147">
        <v>45680</v>
      </c>
    </row>
    <row r="19" spans="1:10" s="75" customFormat="1" ht="33.75">
      <c r="A19" s="147" t="s">
        <v>2388</v>
      </c>
      <c r="B19" s="147" t="s">
        <v>3651</v>
      </c>
      <c r="C19" s="150" t="s">
        <v>3652</v>
      </c>
      <c r="D19" s="154">
        <v>12870</v>
      </c>
      <c r="E19" s="154">
        <f t="shared" si="1"/>
        <v>900.90000000000009</v>
      </c>
      <c r="F19" s="154">
        <f t="shared" si="0"/>
        <v>13770.9</v>
      </c>
      <c r="G19" s="169" t="s">
        <v>3653</v>
      </c>
      <c r="H19" s="151" t="s">
        <v>837</v>
      </c>
      <c r="I19" s="6">
        <v>6</v>
      </c>
      <c r="J19" s="147">
        <v>45680</v>
      </c>
    </row>
    <row r="20" spans="1:10" s="75" customFormat="1" ht="22.5">
      <c r="A20" s="147" t="s">
        <v>3654</v>
      </c>
      <c r="B20" s="147" t="s">
        <v>970</v>
      </c>
      <c r="C20" s="150" t="s">
        <v>1518</v>
      </c>
      <c r="D20" s="154">
        <v>2773.5</v>
      </c>
      <c r="E20" s="154">
        <f t="shared" si="1"/>
        <v>194.14500000000001</v>
      </c>
      <c r="F20" s="154">
        <f t="shared" si="0"/>
        <v>2967.645</v>
      </c>
      <c r="G20" s="169" t="s">
        <v>3655</v>
      </c>
      <c r="H20" s="151" t="s">
        <v>837</v>
      </c>
      <c r="I20" s="6">
        <v>1</v>
      </c>
      <c r="J20" s="147">
        <v>45680</v>
      </c>
    </row>
    <row r="21" spans="1:10" s="75" customFormat="1" ht="11.25" customHeight="1">
      <c r="A21" s="147" t="s">
        <v>3656</v>
      </c>
      <c r="B21" s="147" t="s">
        <v>1328</v>
      </c>
      <c r="C21" s="150" t="s">
        <v>1329</v>
      </c>
      <c r="D21" s="154">
        <v>3430.5</v>
      </c>
      <c r="E21" s="154">
        <f t="shared" si="1"/>
        <v>240.13500000000002</v>
      </c>
      <c r="F21" s="154">
        <f t="shared" si="0"/>
        <v>3670.6350000000002</v>
      </c>
      <c r="G21" s="206" t="s">
        <v>3657</v>
      </c>
      <c r="H21" s="151" t="s">
        <v>837</v>
      </c>
      <c r="I21" s="6">
        <v>1</v>
      </c>
      <c r="J21" s="147">
        <v>45680</v>
      </c>
    </row>
    <row r="22" spans="1:10" s="75" customFormat="1" ht="22.5">
      <c r="A22" s="147" t="s">
        <v>3658</v>
      </c>
      <c r="B22" s="147" t="s">
        <v>1415</v>
      </c>
      <c r="C22" s="150" t="s">
        <v>1416</v>
      </c>
      <c r="D22" s="154">
        <v>1638.8</v>
      </c>
      <c r="E22" s="154">
        <f t="shared" si="1"/>
        <v>114.71600000000001</v>
      </c>
      <c r="F22" s="154">
        <f t="shared" si="0"/>
        <v>1753.5160000000001</v>
      </c>
      <c r="G22" s="206" t="s">
        <v>3659</v>
      </c>
      <c r="H22" s="151" t="s">
        <v>837</v>
      </c>
      <c r="I22" s="6">
        <v>1</v>
      </c>
      <c r="J22" s="147">
        <v>45684</v>
      </c>
    </row>
    <row r="23" spans="1:10" s="75" customFormat="1" ht="22.5">
      <c r="A23" s="147" t="s">
        <v>3660</v>
      </c>
      <c r="B23" s="147" t="s">
        <v>302</v>
      </c>
      <c r="C23" s="150" t="s">
        <v>464</v>
      </c>
      <c r="D23" s="154">
        <v>11000</v>
      </c>
      <c r="E23" s="154">
        <f t="shared" si="1"/>
        <v>770.00000000000011</v>
      </c>
      <c r="F23" s="154">
        <f t="shared" si="0"/>
        <v>11770</v>
      </c>
      <c r="G23" s="206" t="s">
        <v>3661</v>
      </c>
      <c r="H23" s="151" t="s">
        <v>837</v>
      </c>
      <c r="I23" s="6">
        <v>1</v>
      </c>
      <c r="J23" s="147">
        <v>45685</v>
      </c>
    </row>
    <row r="24" spans="1:10" s="75" customFormat="1">
      <c r="A24" s="147" t="s">
        <v>3662</v>
      </c>
      <c r="B24" s="147" t="s">
        <v>3663</v>
      </c>
      <c r="C24" s="150" t="s">
        <v>3664</v>
      </c>
      <c r="D24" s="154">
        <v>2106</v>
      </c>
      <c r="E24" s="154">
        <f t="shared" si="1"/>
        <v>147.42000000000002</v>
      </c>
      <c r="F24" s="154">
        <f t="shared" si="0"/>
        <v>2253.42</v>
      </c>
      <c r="G24" s="207" t="s">
        <v>3665</v>
      </c>
      <c r="H24" s="151" t="s">
        <v>837</v>
      </c>
      <c r="I24" s="6">
        <v>6</v>
      </c>
      <c r="J24" s="147">
        <v>45684</v>
      </c>
    </row>
    <row r="25" spans="1:10" s="75" customFormat="1" ht="33.75">
      <c r="A25" s="147" t="s">
        <v>3666</v>
      </c>
      <c r="B25" s="147" t="s">
        <v>1320</v>
      </c>
      <c r="C25" s="150" t="s">
        <v>1321</v>
      </c>
      <c r="D25" s="154">
        <v>4386.38</v>
      </c>
      <c r="E25" s="154">
        <f t="shared" si="1"/>
        <v>307.04660000000001</v>
      </c>
      <c r="F25" s="154">
        <f t="shared" si="0"/>
        <v>4693.4265999999998</v>
      </c>
      <c r="G25" s="206" t="s">
        <v>3667</v>
      </c>
      <c r="H25" s="151" t="s">
        <v>837</v>
      </c>
      <c r="I25" s="6">
        <v>1</v>
      </c>
      <c r="J25" s="147">
        <v>45685</v>
      </c>
    </row>
    <row r="26" spans="1:10" s="75" customFormat="1" ht="33.75">
      <c r="A26" s="147" t="s">
        <v>3668</v>
      </c>
      <c r="B26" s="147" t="s">
        <v>1328</v>
      </c>
      <c r="C26" s="150" t="s">
        <v>1329</v>
      </c>
      <c r="D26" s="154">
        <v>2328.6</v>
      </c>
      <c r="E26" s="154">
        <f t="shared" si="1"/>
        <v>163.00200000000001</v>
      </c>
      <c r="F26" s="154">
        <f t="shared" si="0"/>
        <v>2491.6019999999999</v>
      </c>
      <c r="G26" s="206" t="s">
        <v>3669</v>
      </c>
      <c r="H26" s="151" t="s">
        <v>837</v>
      </c>
      <c r="I26" s="6">
        <v>1</v>
      </c>
      <c r="J26" s="147">
        <v>45685</v>
      </c>
    </row>
    <row r="27" spans="1:10" s="75" customFormat="1" ht="22.5">
      <c r="A27" s="147" t="s">
        <v>3670</v>
      </c>
      <c r="B27" s="147" t="s">
        <v>1328</v>
      </c>
      <c r="C27" s="150" t="s">
        <v>1329</v>
      </c>
      <c r="D27" s="154">
        <v>11432.54</v>
      </c>
      <c r="E27" s="154">
        <f t="shared" si="1"/>
        <v>800.27780000000018</v>
      </c>
      <c r="F27" s="154">
        <f t="shared" si="0"/>
        <v>12232.817800000001</v>
      </c>
      <c r="G27" s="206" t="s">
        <v>3671</v>
      </c>
      <c r="H27" s="151" t="s">
        <v>837</v>
      </c>
      <c r="I27" s="6">
        <v>1</v>
      </c>
      <c r="J27" s="147">
        <v>45685</v>
      </c>
    </row>
    <row r="28" spans="1:10" s="75" customFormat="1" ht="22.5">
      <c r="A28" s="147" t="s">
        <v>3672</v>
      </c>
      <c r="B28" s="147" t="s">
        <v>302</v>
      </c>
      <c r="C28" s="150" t="s">
        <v>464</v>
      </c>
      <c r="D28" s="154">
        <v>1200</v>
      </c>
      <c r="E28" s="154">
        <f t="shared" si="1"/>
        <v>84.000000000000014</v>
      </c>
      <c r="F28" s="154">
        <f t="shared" si="0"/>
        <v>1284</v>
      </c>
      <c r="G28" s="206" t="s">
        <v>3673</v>
      </c>
      <c r="H28" s="151" t="s">
        <v>837</v>
      </c>
      <c r="I28" s="6">
        <v>1</v>
      </c>
      <c r="J28" s="147">
        <v>45685</v>
      </c>
    </row>
    <row r="29" spans="1:10" s="75" customFormat="1" ht="22.5">
      <c r="A29" s="147" t="s">
        <v>2409</v>
      </c>
      <c r="B29" s="147" t="s">
        <v>1320</v>
      </c>
      <c r="C29" s="150" t="s">
        <v>1321</v>
      </c>
      <c r="D29" s="154">
        <v>4373.62</v>
      </c>
      <c r="E29" s="154">
        <f t="shared" si="1"/>
        <v>306.15340000000003</v>
      </c>
      <c r="F29" s="154">
        <f t="shared" si="0"/>
        <v>4679.7734</v>
      </c>
      <c r="G29" s="206" t="s">
        <v>3674</v>
      </c>
      <c r="H29" s="151" t="s">
        <v>837</v>
      </c>
      <c r="I29" s="6">
        <v>1</v>
      </c>
      <c r="J29" s="147">
        <v>45687</v>
      </c>
    </row>
    <row r="30" spans="1:10" s="75" customFormat="1" ht="22.5">
      <c r="A30" s="147" t="s">
        <v>2411</v>
      </c>
      <c r="B30" s="147" t="s">
        <v>1415</v>
      </c>
      <c r="C30" s="150" t="s">
        <v>1416</v>
      </c>
      <c r="D30" s="154">
        <v>1346.65</v>
      </c>
      <c r="E30" s="154">
        <f t="shared" si="1"/>
        <v>94.265500000000017</v>
      </c>
      <c r="F30" s="154">
        <f t="shared" si="0"/>
        <v>1440.9155000000001</v>
      </c>
      <c r="G30" s="206" t="s">
        <v>3675</v>
      </c>
      <c r="H30" s="151" t="s">
        <v>837</v>
      </c>
      <c r="I30" s="6">
        <v>1</v>
      </c>
      <c r="J30" s="147">
        <v>45687</v>
      </c>
    </row>
    <row r="31" spans="1:10" s="75" customFormat="1" ht="22.5">
      <c r="A31" s="193" t="s">
        <v>3676</v>
      </c>
      <c r="B31" s="147" t="s">
        <v>131</v>
      </c>
      <c r="C31" s="150" t="s">
        <v>132</v>
      </c>
      <c r="D31" s="154">
        <v>13872</v>
      </c>
      <c r="E31" s="154">
        <f t="shared" si="1"/>
        <v>971.04000000000008</v>
      </c>
      <c r="F31" s="154">
        <f t="shared" si="0"/>
        <v>14843.04</v>
      </c>
      <c r="G31" s="206" t="s">
        <v>3677</v>
      </c>
      <c r="H31" s="151" t="s">
        <v>837</v>
      </c>
      <c r="I31" s="6">
        <v>12</v>
      </c>
      <c r="J31" s="147">
        <v>45687</v>
      </c>
    </row>
    <row r="32" spans="1:10" s="75" customFormat="1" ht="22.5">
      <c r="A32" s="193" t="s">
        <v>3678</v>
      </c>
      <c r="B32" s="147" t="s">
        <v>196</v>
      </c>
      <c r="C32" s="150" t="s">
        <v>3679</v>
      </c>
      <c r="D32" s="154">
        <v>1725.04</v>
      </c>
      <c r="E32" s="154">
        <f t="shared" si="1"/>
        <v>120.75280000000001</v>
      </c>
      <c r="F32" s="154">
        <f t="shared" si="0"/>
        <v>1845.7927999999999</v>
      </c>
      <c r="G32" s="206" t="s">
        <v>3680</v>
      </c>
      <c r="H32" s="151" t="s">
        <v>850</v>
      </c>
      <c r="I32" s="6">
        <v>1</v>
      </c>
      <c r="J32" s="147">
        <v>45687</v>
      </c>
    </row>
    <row r="33" spans="1:10" s="75" customFormat="1" ht="33.75">
      <c r="A33" s="193" t="s">
        <v>3681</v>
      </c>
      <c r="B33" s="147" t="s">
        <v>1328</v>
      </c>
      <c r="C33" s="150" t="s">
        <v>1329</v>
      </c>
      <c r="D33" s="154">
        <v>3832.39</v>
      </c>
      <c r="E33" s="154">
        <f t="shared" si="1"/>
        <v>268.26730000000003</v>
      </c>
      <c r="F33" s="154">
        <f t="shared" si="0"/>
        <v>4100.6572999999999</v>
      </c>
      <c r="G33" s="206" t="s">
        <v>3682</v>
      </c>
      <c r="H33" s="151" t="s">
        <v>837</v>
      </c>
      <c r="I33" s="6">
        <v>1</v>
      </c>
      <c r="J33" s="147">
        <v>45687</v>
      </c>
    </row>
    <row r="34" spans="1:10" s="75" customFormat="1" ht="33.75">
      <c r="A34" s="147" t="s">
        <v>3683</v>
      </c>
      <c r="B34" s="147" t="s">
        <v>3651</v>
      </c>
      <c r="C34" s="150" t="s">
        <v>3652</v>
      </c>
      <c r="D34" s="154">
        <v>11700</v>
      </c>
      <c r="E34" s="154">
        <f t="shared" si="1"/>
        <v>819.00000000000011</v>
      </c>
      <c r="F34" s="154">
        <f t="shared" si="0"/>
        <v>12519</v>
      </c>
      <c r="G34" s="206" t="s">
        <v>3684</v>
      </c>
      <c r="H34" s="151" t="s">
        <v>837</v>
      </c>
      <c r="I34" s="6">
        <v>1</v>
      </c>
      <c r="J34" s="147">
        <v>45694</v>
      </c>
    </row>
    <row r="35" spans="1:10" s="75" customFormat="1" ht="22.5">
      <c r="A35" s="147" t="s">
        <v>3685</v>
      </c>
      <c r="B35" s="147" t="s">
        <v>3686</v>
      </c>
      <c r="C35" s="150" t="s">
        <v>3687</v>
      </c>
      <c r="D35" s="154">
        <v>6000</v>
      </c>
      <c r="E35" s="154">
        <f t="shared" si="1"/>
        <v>420.00000000000006</v>
      </c>
      <c r="F35" s="154">
        <f t="shared" si="0"/>
        <v>6420</v>
      </c>
      <c r="G35" s="206" t="s">
        <v>3688</v>
      </c>
      <c r="H35" s="151" t="s">
        <v>837</v>
      </c>
      <c r="I35" s="6">
        <v>12</v>
      </c>
      <c r="J35" s="147">
        <v>45694</v>
      </c>
    </row>
    <row r="36" spans="1:10" s="75" customFormat="1" ht="22.5">
      <c r="A36" s="147" t="s">
        <v>3689</v>
      </c>
      <c r="B36" s="147" t="s">
        <v>1415</v>
      </c>
      <c r="C36" s="150" t="s">
        <v>1416</v>
      </c>
      <c r="D36" s="154">
        <v>3416.99</v>
      </c>
      <c r="E36" s="154">
        <f t="shared" si="1"/>
        <v>239.1893</v>
      </c>
      <c r="F36" s="154">
        <f t="shared" si="0"/>
        <v>3656.1792999999998</v>
      </c>
      <c r="G36" s="206" t="s">
        <v>3690</v>
      </c>
      <c r="H36" s="151" t="s">
        <v>837</v>
      </c>
      <c r="I36" s="6">
        <v>1</v>
      </c>
      <c r="J36" s="147">
        <v>45693</v>
      </c>
    </row>
    <row r="37" spans="1:10" s="75" customFormat="1" ht="33.75">
      <c r="A37" s="147" t="s">
        <v>3691</v>
      </c>
      <c r="B37" s="147" t="s">
        <v>1328</v>
      </c>
      <c r="C37" s="150" t="s">
        <v>1329</v>
      </c>
      <c r="D37" s="154">
        <v>5166.79</v>
      </c>
      <c r="E37" s="154">
        <f t="shared" si="1"/>
        <v>361.67530000000005</v>
      </c>
      <c r="F37" s="154">
        <f t="shared" si="0"/>
        <v>5528.4652999999998</v>
      </c>
      <c r="G37" s="206" t="s">
        <v>3692</v>
      </c>
      <c r="H37" s="151" t="s">
        <v>837</v>
      </c>
      <c r="I37" s="6">
        <v>1</v>
      </c>
      <c r="J37" s="147">
        <v>45693</v>
      </c>
    </row>
    <row r="38" spans="1:10" s="75" customFormat="1" ht="22.5">
      <c r="A38" s="147" t="s">
        <v>3693</v>
      </c>
      <c r="B38" s="147" t="s">
        <v>1328</v>
      </c>
      <c r="C38" s="150" t="s">
        <v>1329</v>
      </c>
      <c r="D38" s="154">
        <v>5485.88</v>
      </c>
      <c r="E38" s="154">
        <f t="shared" si="1"/>
        <v>384.01160000000004</v>
      </c>
      <c r="F38" s="154">
        <f t="shared" si="0"/>
        <v>5869.8915999999999</v>
      </c>
      <c r="G38" s="206" t="s">
        <v>3694</v>
      </c>
      <c r="H38" s="151" t="s">
        <v>837</v>
      </c>
      <c r="I38" s="6">
        <v>1</v>
      </c>
      <c r="J38" s="147">
        <v>45692</v>
      </c>
    </row>
    <row r="39" spans="1:10" s="75" customFormat="1" ht="22.5">
      <c r="A39" s="147" t="s">
        <v>3695</v>
      </c>
      <c r="B39" s="147" t="s">
        <v>1320</v>
      </c>
      <c r="C39" s="150" t="s">
        <v>1321</v>
      </c>
      <c r="D39" s="154">
        <v>3512.7</v>
      </c>
      <c r="E39" s="154">
        <f t="shared" si="1"/>
        <v>245.88900000000001</v>
      </c>
      <c r="F39" s="154">
        <f t="shared" si="0"/>
        <v>3758.5889999999999</v>
      </c>
      <c r="G39" s="206" t="s">
        <v>3696</v>
      </c>
      <c r="H39" s="151" t="s">
        <v>837</v>
      </c>
      <c r="I39" s="6">
        <v>1</v>
      </c>
      <c r="J39" s="147">
        <v>45692</v>
      </c>
    </row>
    <row r="40" spans="1:10" s="75" customFormat="1" ht="22.5">
      <c r="A40" s="147" t="s">
        <v>3697</v>
      </c>
      <c r="B40" s="147" t="s">
        <v>3035</v>
      </c>
      <c r="C40" s="150" t="s">
        <v>3036</v>
      </c>
      <c r="D40" s="154">
        <v>1600.5</v>
      </c>
      <c r="E40" s="154">
        <f t="shared" si="1"/>
        <v>112.03500000000001</v>
      </c>
      <c r="F40" s="154">
        <f t="shared" si="0"/>
        <v>1712.5350000000001</v>
      </c>
      <c r="G40" s="206" t="s">
        <v>3698</v>
      </c>
      <c r="H40" s="151" t="s">
        <v>837</v>
      </c>
      <c r="I40" s="6">
        <v>1</v>
      </c>
      <c r="J40" s="147">
        <v>45693</v>
      </c>
    </row>
    <row r="41" spans="1:10" s="75" customFormat="1" ht="33.75">
      <c r="A41" s="147" t="s">
        <v>3699</v>
      </c>
      <c r="B41" s="147" t="s">
        <v>1389</v>
      </c>
      <c r="C41" s="150" t="s">
        <v>1390</v>
      </c>
      <c r="D41" s="154">
        <v>8949.8799999999992</v>
      </c>
      <c r="E41" s="154">
        <v>610.78</v>
      </c>
      <c r="F41" s="154">
        <f t="shared" si="0"/>
        <v>9560.66</v>
      </c>
      <c r="G41" s="206" t="s">
        <v>3700</v>
      </c>
      <c r="H41" s="151" t="s">
        <v>837</v>
      </c>
      <c r="I41" s="6">
        <v>1</v>
      </c>
      <c r="J41" s="147">
        <v>45692</v>
      </c>
    </row>
    <row r="42" spans="1:10" s="75" customFormat="1" ht="22.5">
      <c r="A42" s="147" t="s">
        <v>3701</v>
      </c>
      <c r="B42" s="147" t="s">
        <v>1389</v>
      </c>
      <c r="C42" s="150" t="s">
        <v>1390</v>
      </c>
      <c r="D42" s="154">
        <v>3219.66</v>
      </c>
      <c r="E42" s="154">
        <v>197.02</v>
      </c>
      <c r="F42" s="154">
        <f t="shared" si="0"/>
        <v>3416.68</v>
      </c>
      <c r="G42" s="206" t="s">
        <v>2414</v>
      </c>
      <c r="H42" s="151" t="s">
        <v>837</v>
      </c>
      <c r="I42" s="6">
        <v>1</v>
      </c>
      <c r="J42" s="147">
        <v>45692</v>
      </c>
    </row>
    <row r="43" spans="1:10" s="75" customFormat="1" ht="33.75">
      <c r="A43" s="193" t="s">
        <v>3702</v>
      </c>
      <c r="B43" s="147" t="s">
        <v>131</v>
      </c>
      <c r="C43" s="150" t="s">
        <v>132</v>
      </c>
      <c r="D43" s="154">
        <v>4900</v>
      </c>
      <c r="E43" s="154">
        <f t="shared" si="1"/>
        <v>343.00000000000006</v>
      </c>
      <c r="F43" s="154">
        <f t="shared" si="0"/>
        <v>5243</v>
      </c>
      <c r="G43" s="206" t="s">
        <v>3703</v>
      </c>
      <c r="H43" s="151" t="s">
        <v>837</v>
      </c>
      <c r="I43" s="6">
        <v>6</v>
      </c>
      <c r="J43" s="147">
        <v>45693</v>
      </c>
    </row>
    <row r="44" spans="1:10" s="75" customFormat="1" ht="33.75">
      <c r="A44" s="193" t="s">
        <v>3704</v>
      </c>
      <c r="B44" s="147" t="s">
        <v>2592</v>
      </c>
      <c r="C44" s="150" t="s">
        <v>2593</v>
      </c>
      <c r="D44" s="154">
        <v>3456.41</v>
      </c>
      <c r="E44" s="154">
        <f t="shared" si="1"/>
        <v>241.9487</v>
      </c>
      <c r="F44" s="154">
        <f t="shared" si="0"/>
        <v>3698.3586999999998</v>
      </c>
      <c r="G44" s="206" t="s">
        <v>3705</v>
      </c>
      <c r="H44" s="151" t="s">
        <v>837</v>
      </c>
      <c r="I44" s="6">
        <v>1</v>
      </c>
      <c r="J44" s="147">
        <v>45692</v>
      </c>
    </row>
    <row r="45" spans="1:10" s="75" customFormat="1" ht="22.5">
      <c r="A45" s="147" t="s">
        <v>3706</v>
      </c>
      <c r="B45" s="147" t="s">
        <v>1282</v>
      </c>
      <c r="C45" s="150" t="s">
        <v>1283</v>
      </c>
      <c r="D45" s="154">
        <v>1814.26</v>
      </c>
      <c r="E45" s="154">
        <f t="shared" si="1"/>
        <v>126.99820000000001</v>
      </c>
      <c r="F45" s="154">
        <f t="shared" si="0"/>
        <v>1941.2582</v>
      </c>
      <c r="G45" s="206" t="s">
        <v>3707</v>
      </c>
      <c r="H45" s="151" t="s">
        <v>837</v>
      </c>
      <c r="I45" s="6">
        <v>1</v>
      </c>
      <c r="J45" s="147">
        <v>45693</v>
      </c>
    </row>
    <row r="46" spans="1:10" s="75" customFormat="1" ht="33.75">
      <c r="A46" s="147" t="s">
        <v>3708</v>
      </c>
      <c r="B46" s="147" t="s">
        <v>131</v>
      </c>
      <c r="C46" s="150" t="s">
        <v>132</v>
      </c>
      <c r="D46" s="154">
        <v>4000</v>
      </c>
      <c r="E46" s="154">
        <f t="shared" si="1"/>
        <v>280</v>
      </c>
      <c r="F46" s="154">
        <f t="shared" si="0"/>
        <v>4280</v>
      </c>
      <c r="G46" s="206" t="s">
        <v>3709</v>
      </c>
      <c r="H46" s="151" t="s">
        <v>1021</v>
      </c>
      <c r="I46" s="6">
        <v>10</v>
      </c>
      <c r="J46" s="147">
        <v>45693</v>
      </c>
    </row>
    <row r="47" spans="1:10" s="75" customFormat="1" ht="22.5">
      <c r="A47" s="193" t="s">
        <v>3710</v>
      </c>
      <c r="B47" s="147" t="s">
        <v>1423</v>
      </c>
      <c r="C47" s="150" t="s">
        <v>1424</v>
      </c>
      <c r="D47" s="154">
        <v>3300</v>
      </c>
      <c r="E47" s="154">
        <f t="shared" si="1"/>
        <v>231.00000000000003</v>
      </c>
      <c r="F47" s="154">
        <f t="shared" si="0"/>
        <v>3531</v>
      </c>
      <c r="G47" s="206" t="s">
        <v>3711</v>
      </c>
      <c r="H47" s="151" t="s">
        <v>837</v>
      </c>
      <c r="I47" s="6">
        <v>2</v>
      </c>
      <c r="J47" s="147">
        <v>45694</v>
      </c>
    </row>
    <row r="48" spans="1:10" s="75" customFormat="1">
      <c r="A48" s="147" t="s">
        <v>2447</v>
      </c>
      <c r="B48" s="147" t="s">
        <v>1129</v>
      </c>
      <c r="C48" s="150" t="s">
        <v>1130</v>
      </c>
      <c r="D48" s="154">
        <v>2970</v>
      </c>
      <c r="E48" s="154">
        <f t="shared" si="1"/>
        <v>207.9</v>
      </c>
      <c r="F48" s="154">
        <f t="shared" si="0"/>
        <v>3177.9</v>
      </c>
      <c r="G48" s="206" t="s">
        <v>3712</v>
      </c>
      <c r="H48" s="151" t="s">
        <v>1021</v>
      </c>
      <c r="I48" s="6">
        <v>6</v>
      </c>
      <c r="J48" s="147">
        <v>45694</v>
      </c>
    </row>
    <row r="49" spans="1:10" s="75" customFormat="1" ht="22.5">
      <c r="A49" s="1" t="s">
        <v>3713</v>
      </c>
      <c r="B49" s="1" t="s">
        <v>3714</v>
      </c>
      <c r="C49" s="107" t="s">
        <v>3715</v>
      </c>
      <c r="D49" s="154">
        <v>14900</v>
      </c>
      <c r="E49" s="154">
        <f t="shared" si="1"/>
        <v>1043</v>
      </c>
      <c r="F49" s="154">
        <f t="shared" si="0"/>
        <v>15943</v>
      </c>
      <c r="G49" s="206" t="s">
        <v>3716</v>
      </c>
      <c r="H49" s="151" t="s">
        <v>837</v>
      </c>
      <c r="I49" s="6">
        <v>4</v>
      </c>
      <c r="J49" s="147">
        <v>45695</v>
      </c>
    </row>
    <row r="50" spans="1:10" s="75" customFormat="1" ht="22.5">
      <c r="A50" s="1" t="s">
        <v>2454</v>
      </c>
      <c r="B50" s="147" t="s">
        <v>1415</v>
      </c>
      <c r="C50" s="150" t="s">
        <v>1416</v>
      </c>
      <c r="D50" s="154">
        <v>2173.19</v>
      </c>
      <c r="E50" s="154">
        <f t="shared" si="1"/>
        <v>152.12330000000003</v>
      </c>
      <c r="F50" s="154">
        <f t="shared" si="0"/>
        <v>2325.3133000000003</v>
      </c>
      <c r="G50" s="206" t="s">
        <v>3057</v>
      </c>
      <c r="H50" s="151" t="s">
        <v>837</v>
      </c>
      <c r="I50" s="6">
        <v>1</v>
      </c>
      <c r="J50" s="147">
        <v>45695</v>
      </c>
    </row>
    <row r="51" spans="1:10" s="75" customFormat="1" ht="22.5">
      <c r="A51" s="1" t="s">
        <v>3717</v>
      </c>
      <c r="B51" s="147" t="s">
        <v>1314</v>
      </c>
      <c r="C51" s="150" t="s">
        <v>1315</v>
      </c>
      <c r="D51" s="154">
        <v>14500</v>
      </c>
      <c r="E51" s="154">
        <v>0</v>
      </c>
      <c r="F51" s="154">
        <f t="shared" si="0"/>
        <v>14500</v>
      </c>
      <c r="G51" s="206" t="s">
        <v>3718</v>
      </c>
      <c r="H51" s="151" t="s">
        <v>837</v>
      </c>
      <c r="I51" s="6">
        <v>12</v>
      </c>
      <c r="J51" s="147">
        <v>45698</v>
      </c>
    </row>
    <row r="52" spans="1:10" s="75" customFormat="1" ht="22.5">
      <c r="A52" s="1" t="s">
        <v>3719</v>
      </c>
      <c r="B52" s="147" t="s">
        <v>1320</v>
      </c>
      <c r="C52" s="150" t="s">
        <v>1321</v>
      </c>
      <c r="D52" s="154">
        <v>3279.11</v>
      </c>
      <c r="E52" s="154">
        <f>+D52*0.07</f>
        <v>229.53770000000003</v>
      </c>
      <c r="F52" s="154">
        <f t="shared" si="0"/>
        <v>3508.6477</v>
      </c>
      <c r="G52" s="206" t="s">
        <v>3720</v>
      </c>
      <c r="H52" s="151" t="s">
        <v>837</v>
      </c>
      <c r="I52" s="6">
        <v>1</v>
      </c>
      <c r="J52" s="147">
        <v>45700</v>
      </c>
    </row>
    <row r="53" spans="1:10" s="75" customFormat="1" ht="33.75">
      <c r="A53" s="1" t="s">
        <v>3721</v>
      </c>
      <c r="B53" s="147" t="s">
        <v>1328</v>
      </c>
      <c r="C53" s="150" t="s">
        <v>1329</v>
      </c>
      <c r="D53" s="154">
        <v>1408.55</v>
      </c>
      <c r="E53" s="154">
        <f>+D53*0.07</f>
        <v>98.598500000000001</v>
      </c>
      <c r="F53" s="154">
        <f t="shared" si="0"/>
        <v>1507.1485</v>
      </c>
      <c r="G53" s="206" t="s">
        <v>3722</v>
      </c>
      <c r="H53" s="151" t="s">
        <v>837</v>
      </c>
      <c r="I53" s="6">
        <v>1</v>
      </c>
      <c r="J53" s="147">
        <v>45700</v>
      </c>
    </row>
    <row r="54" spans="1:10" s="75" customFormat="1" ht="33.75">
      <c r="A54" s="114" t="s">
        <v>3723</v>
      </c>
      <c r="B54" s="147" t="s">
        <v>1838</v>
      </c>
      <c r="C54" s="180" t="s">
        <v>1839</v>
      </c>
      <c r="D54" s="154">
        <v>6055</v>
      </c>
      <c r="E54" s="154">
        <v>0</v>
      </c>
      <c r="F54" s="154">
        <f t="shared" si="0"/>
        <v>6055</v>
      </c>
      <c r="G54" s="206" t="s">
        <v>3724</v>
      </c>
      <c r="H54" s="151" t="s">
        <v>837</v>
      </c>
      <c r="I54" s="6">
        <v>1</v>
      </c>
      <c r="J54" s="147">
        <v>45700</v>
      </c>
    </row>
    <row r="55" spans="1:10" s="75" customFormat="1" ht="22.5">
      <c r="A55" s="114" t="s">
        <v>3725</v>
      </c>
      <c r="B55" s="147" t="s">
        <v>1328</v>
      </c>
      <c r="C55" s="150" t="s">
        <v>1329</v>
      </c>
      <c r="D55" s="154">
        <v>6302.03</v>
      </c>
      <c r="E55" s="154">
        <f>+D55*0.07</f>
        <v>441.14210000000003</v>
      </c>
      <c r="F55" s="154">
        <f t="shared" si="0"/>
        <v>6743.1720999999998</v>
      </c>
      <c r="G55" s="206" t="s">
        <v>3726</v>
      </c>
      <c r="H55" s="151" t="s">
        <v>837</v>
      </c>
      <c r="I55" s="6">
        <v>1</v>
      </c>
      <c r="J55" s="147">
        <v>45701</v>
      </c>
    </row>
    <row r="56" spans="1:10" s="75" customFormat="1">
      <c r="A56" s="1" t="s">
        <v>3727</v>
      </c>
      <c r="B56" s="147" t="s">
        <v>306</v>
      </c>
      <c r="C56" s="150" t="s">
        <v>457</v>
      </c>
      <c r="D56" s="154">
        <v>1138.8</v>
      </c>
      <c r="E56" s="154">
        <v>0</v>
      </c>
      <c r="F56" s="154">
        <f t="shared" si="0"/>
        <v>1138.8</v>
      </c>
      <c r="G56" s="206" t="s">
        <v>3728</v>
      </c>
      <c r="H56" s="151" t="s">
        <v>1021</v>
      </c>
      <c r="I56" s="6">
        <v>12</v>
      </c>
      <c r="J56" s="147">
        <v>45702</v>
      </c>
    </row>
    <row r="57" spans="1:10" s="75" customFormat="1" ht="22.5">
      <c r="A57" s="1" t="s">
        <v>3729</v>
      </c>
      <c r="B57" s="147" t="s">
        <v>548</v>
      </c>
      <c r="C57" s="150" t="s">
        <v>549</v>
      </c>
      <c r="D57" s="154">
        <v>14918</v>
      </c>
      <c r="E57" s="154">
        <f t="shared" ref="E57" si="2">+D57*0.07</f>
        <v>1044.26</v>
      </c>
      <c r="F57" s="154">
        <f t="shared" si="0"/>
        <v>15962.26</v>
      </c>
      <c r="G57" s="206" t="s">
        <v>3730</v>
      </c>
      <c r="H57" s="151" t="s">
        <v>837</v>
      </c>
      <c r="I57" s="6">
        <v>12</v>
      </c>
      <c r="J57" s="147">
        <v>45701</v>
      </c>
    </row>
    <row r="58" spans="1:10" s="75" customFormat="1" ht="33.75">
      <c r="A58" s="1" t="s">
        <v>3731</v>
      </c>
      <c r="B58" s="147" t="s">
        <v>726</v>
      </c>
      <c r="C58" s="150" t="s">
        <v>727</v>
      </c>
      <c r="D58" s="154">
        <v>1600</v>
      </c>
      <c r="E58" s="154">
        <v>0</v>
      </c>
      <c r="F58" s="154">
        <f t="shared" si="0"/>
        <v>1600</v>
      </c>
      <c r="G58" s="206" t="s">
        <v>3732</v>
      </c>
      <c r="H58" s="151" t="s">
        <v>837</v>
      </c>
      <c r="I58" s="6">
        <v>4</v>
      </c>
      <c r="J58" s="147">
        <v>45733</v>
      </c>
    </row>
    <row r="59" spans="1:10" s="75" customFormat="1" ht="22.5">
      <c r="A59" s="1" t="s">
        <v>3733</v>
      </c>
      <c r="B59" s="147" t="s">
        <v>1320</v>
      </c>
      <c r="C59" s="150" t="s">
        <v>1321</v>
      </c>
      <c r="D59" s="154">
        <v>1645</v>
      </c>
      <c r="E59" s="154">
        <f>+D59*0.07</f>
        <v>115.15</v>
      </c>
      <c r="F59" s="154">
        <f t="shared" si="0"/>
        <v>1760.15</v>
      </c>
      <c r="G59" s="206" t="s">
        <v>3734</v>
      </c>
      <c r="H59" s="151" t="s">
        <v>837</v>
      </c>
      <c r="I59" s="6">
        <v>1</v>
      </c>
      <c r="J59" s="147">
        <v>45705</v>
      </c>
    </row>
    <row r="60" spans="1:10" s="75" customFormat="1" ht="33.75">
      <c r="A60" s="1" t="s">
        <v>3735</v>
      </c>
      <c r="B60" s="147" t="s">
        <v>1328</v>
      </c>
      <c r="C60" s="150" t="s">
        <v>1329</v>
      </c>
      <c r="D60" s="154">
        <v>3623.92</v>
      </c>
      <c r="E60" s="154">
        <f t="shared" ref="E60:E123" si="3">+D60*0.07</f>
        <v>253.67440000000002</v>
      </c>
      <c r="F60" s="154">
        <f t="shared" si="0"/>
        <v>3877.5944</v>
      </c>
      <c r="G60" s="206" t="s">
        <v>3736</v>
      </c>
      <c r="H60" s="151" t="s">
        <v>837</v>
      </c>
      <c r="I60" s="6">
        <v>1</v>
      </c>
      <c r="J60" s="147">
        <v>45705</v>
      </c>
    </row>
    <row r="61" spans="1:10" s="75" customFormat="1" ht="33.75">
      <c r="A61" s="1" t="s">
        <v>3737</v>
      </c>
      <c r="B61" s="147" t="s">
        <v>1320</v>
      </c>
      <c r="C61" s="150" t="s">
        <v>1321</v>
      </c>
      <c r="D61" s="154">
        <v>4234.5600000000004</v>
      </c>
      <c r="E61" s="154">
        <f t="shared" si="3"/>
        <v>296.41920000000005</v>
      </c>
      <c r="F61" s="154">
        <f t="shared" si="0"/>
        <v>4530.9792000000007</v>
      </c>
      <c r="G61" s="206" t="s">
        <v>3738</v>
      </c>
      <c r="H61" s="151" t="s">
        <v>837</v>
      </c>
      <c r="I61" s="6">
        <v>1</v>
      </c>
      <c r="J61" s="147">
        <v>45705</v>
      </c>
    </row>
    <row r="62" spans="1:10" s="75" customFormat="1" ht="33.75">
      <c r="A62" s="1" t="s">
        <v>3739</v>
      </c>
      <c r="B62" s="147" t="s">
        <v>1328</v>
      </c>
      <c r="C62" s="150" t="s">
        <v>1329</v>
      </c>
      <c r="D62" s="154">
        <v>7779.49</v>
      </c>
      <c r="E62" s="154">
        <f t="shared" si="3"/>
        <v>544.5643</v>
      </c>
      <c r="F62" s="154">
        <f t="shared" si="0"/>
        <v>8324.0542999999998</v>
      </c>
      <c r="G62" s="206" t="s">
        <v>3740</v>
      </c>
      <c r="H62" s="151" t="s">
        <v>837</v>
      </c>
      <c r="I62" s="6">
        <v>1</v>
      </c>
      <c r="J62" s="147">
        <v>45706</v>
      </c>
    </row>
    <row r="63" spans="1:10" s="75" customFormat="1" ht="22.5">
      <c r="A63" s="1" t="s">
        <v>3741</v>
      </c>
      <c r="B63" s="147" t="s">
        <v>3742</v>
      </c>
      <c r="C63" s="150" t="s">
        <v>3743</v>
      </c>
      <c r="D63" s="154">
        <v>13625</v>
      </c>
      <c r="E63" s="154">
        <f t="shared" si="3"/>
        <v>953.75000000000011</v>
      </c>
      <c r="F63" s="154">
        <f t="shared" si="0"/>
        <v>14578.75</v>
      </c>
      <c r="G63" s="206" t="s">
        <v>3744</v>
      </c>
      <c r="H63" s="151" t="s">
        <v>1021</v>
      </c>
      <c r="I63" s="6">
        <v>12</v>
      </c>
      <c r="J63" s="147">
        <v>45709</v>
      </c>
    </row>
    <row r="64" spans="1:10" s="75" customFormat="1" ht="22.5">
      <c r="A64" s="1" t="s">
        <v>3745</v>
      </c>
      <c r="B64" s="147" t="s">
        <v>1485</v>
      </c>
      <c r="C64" s="150" t="s">
        <v>2364</v>
      </c>
      <c r="D64" s="154">
        <v>4913.72</v>
      </c>
      <c r="E64" s="154">
        <f t="shared" si="3"/>
        <v>343.96040000000005</v>
      </c>
      <c r="F64" s="154">
        <f t="shared" si="0"/>
        <v>5257.6804000000002</v>
      </c>
      <c r="G64" s="206" t="s">
        <v>3746</v>
      </c>
      <c r="H64" s="151" t="s">
        <v>850</v>
      </c>
      <c r="I64" s="6">
        <v>1</v>
      </c>
      <c r="J64" s="147">
        <v>45707</v>
      </c>
    </row>
    <row r="65" spans="1:10" s="75" customFormat="1" ht="22.5">
      <c r="A65" s="1" t="s">
        <v>3747</v>
      </c>
      <c r="B65" s="147" t="s">
        <v>2970</v>
      </c>
      <c r="C65" s="150" t="s">
        <v>2971</v>
      </c>
      <c r="D65" s="154">
        <v>14532</v>
      </c>
      <c r="E65" s="154">
        <f t="shared" si="3"/>
        <v>1017.2400000000001</v>
      </c>
      <c r="F65" s="154">
        <f t="shared" si="0"/>
        <v>15549.24</v>
      </c>
      <c r="G65" s="206" t="s">
        <v>3748</v>
      </c>
      <c r="H65" s="151" t="s">
        <v>837</v>
      </c>
      <c r="I65" s="6">
        <v>12</v>
      </c>
      <c r="J65" s="147">
        <v>45713</v>
      </c>
    </row>
    <row r="66" spans="1:10" s="75" customFormat="1" ht="33.75">
      <c r="A66" s="1" t="s">
        <v>3749</v>
      </c>
      <c r="B66" s="147" t="s">
        <v>1320</v>
      </c>
      <c r="C66" s="150" t="s">
        <v>1321</v>
      </c>
      <c r="D66" s="154">
        <v>7694.33</v>
      </c>
      <c r="E66" s="154">
        <f t="shared" si="3"/>
        <v>538.60310000000004</v>
      </c>
      <c r="F66" s="154">
        <f t="shared" si="0"/>
        <v>8232.9331000000002</v>
      </c>
      <c r="G66" s="150" t="s">
        <v>3750</v>
      </c>
      <c r="H66" s="151" t="s">
        <v>837</v>
      </c>
      <c r="I66" s="6">
        <v>1</v>
      </c>
      <c r="J66" s="147">
        <v>45713</v>
      </c>
    </row>
    <row r="67" spans="1:10" s="75" customFormat="1" ht="22.5">
      <c r="A67" s="1" t="s">
        <v>3751</v>
      </c>
      <c r="B67" s="147" t="s">
        <v>1632</v>
      </c>
      <c r="C67" s="150" t="s">
        <v>1633</v>
      </c>
      <c r="D67" s="154">
        <v>3600</v>
      </c>
      <c r="E67" s="154">
        <f t="shared" si="3"/>
        <v>252.00000000000003</v>
      </c>
      <c r="F67" s="154">
        <f t="shared" si="0"/>
        <v>3852</v>
      </c>
      <c r="G67" s="150" t="s">
        <v>3752</v>
      </c>
      <c r="H67" s="151" t="s">
        <v>837</v>
      </c>
      <c r="I67" s="6">
        <v>1</v>
      </c>
      <c r="J67" s="147">
        <v>45713</v>
      </c>
    </row>
    <row r="68" spans="1:10" s="75" customFormat="1">
      <c r="A68" s="1" t="s">
        <v>3753</v>
      </c>
      <c r="B68" s="147" t="s">
        <v>3754</v>
      </c>
      <c r="C68" s="150" t="s">
        <v>3755</v>
      </c>
      <c r="D68" s="154">
        <v>2886.65</v>
      </c>
      <c r="E68" s="154">
        <f t="shared" si="3"/>
        <v>202.06550000000001</v>
      </c>
      <c r="F68" s="154">
        <f t="shared" si="0"/>
        <v>3088.7155000000002</v>
      </c>
      <c r="G68" s="150" t="s">
        <v>3756</v>
      </c>
      <c r="H68" s="151" t="s">
        <v>837</v>
      </c>
      <c r="I68" s="6">
        <v>12</v>
      </c>
      <c r="J68" s="147">
        <v>45714</v>
      </c>
    </row>
    <row r="69" spans="1:10" s="75" customFormat="1" ht="22.5">
      <c r="A69" s="1" t="s">
        <v>3757</v>
      </c>
      <c r="B69" s="147" t="s">
        <v>2229</v>
      </c>
      <c r="C69" s="150" t="s">
        <v>2230</v>
      </c>
      <c r="D69" s="154">
        <v>2786.33</v>
      </c>
      <c r="E69" s="154">
        <f t="shared" si="3"/>
        <v>195.04310000000001</v>
      </c>
      <c r="F69" s="154">
        <f t="shared" si="0"/>
        <v>2981.3730999999998</v>
      </c>
      <c r="G69" s="150" t="s">
        <v>3758</v>
      </c>
      <c r="H69" s="151" t="s">
        <v>837</v>
      </c>
      <c r="I69" s="6">
        <v>1</v>
      </c>
      <c r="J69" s="147">
        <v>45713</v>
      </c>
    </row>
    <row r="70" spans="1:10" s="75" customFormat="1" ht="22.5">
      <c r="A70" s="1" t="s">
        <v>3759</v>
      </c>
      <c r="B70" s="147" t="s">
        <v>1389</v>
      </c>
      <c r="C70" s="150" t="s">
        <v>1390</v>
      </c>
      <c r="D70" s="154">
        <v>3090.43</v>
      </c>
      <c r="E70" s="154">
        <v>214.44</v>
      </c>
      <c r="F70" s="154">
        <f t="shared" si="0"/>
        <v>3304.87</v>
      </c>
      <c r="G70" s="150" t="s">
        <v>3760</v>
      </c>
      <c r="H70" s="151" t="s">
        <v>837</v>
      </c>
      <c r="I70" s="6">
        <v>1</v>
      </c>
      <c r="J70" s="147">
        <v>45713</v>
      </c>
    </row>
    <row r="71" spans="1:10" s="75" customFormat="1" ht="33.75">
      <c r="A71" s="1" t="s">
        <v>3761</v>
      </c>
      <c r="B71" s="147" t="s">
        <v>1320</v>
      </c>
      <c r="C71" s="150" t="s">
        <v>1321</v>
      </c>
      <c r="D71" s="154">
        <v>7394.02</v>
      </c>
      <c r="E71" s="154">
        <f t="shared" si="3"/>
        <v>517.58140000000003</v>
      </c>
      <c r="F71" s="154">
        <f t="shared" ref="F71:F133" si="4">+D71+E71</f>
        <v>7911.6014000000005</v>
      </c>
      <c r="G71" s="150" t="s">
        <v>3762</v>
      </c>
      <c r="H71" s="151" t="s">
        <v>1021</v>
      </c>
      <c r="I71" s="6">
        <v>1</v>
      </c>
      <c r="J71" s="147">
        <v>45713</v>
      </c>
    </row>
    <row r="72" spans="1:10" s="75" customFormat="1" ht="22.5">
      <c r="A72" s="1" t="s">
        <v>3763</v>
      </c>
      <c r="B72" s="147" t="s">
        <v>1415</v>
      </c>
      <c r="C72" s="150" t="s">
        <v>1416</v>
      </c>
      <c r="D72" s="154">
        <v>5408.47</v>
      </c>
      <c r="E72" s="154">
        <f t="shared" si="3"/>
        <v>378.59290000000004</v>
      </c>
      <c r="F72" s="154">
        <f t="shared" si="4"/>
        <v>5787.0628999999999</v>
      </c>
      <c r="G72" s="150" t="s">
        <v>3764</v>
      </c>
      <c r="H72" s="151" t="s">
        <v>837</v>
      </c>
      <c r="I72" s="6">
        <v>1</v>
      </c>
      <c r="J72" s="147">
        <v>45713</v>
      </c>
    </row>
    <row r="73" spans="1:10" s="75" customFormat="1" ht="22.5">
      <c r="A73" s="1" t="s">
        <v>3765</v>
      </c>
      <c r="B73" s="147" t="s">
        <v>91</v>
      </c>
      <c r="C73" s="150" t="s">
        <v>92</v>
      </c>
      <c r="D73" s="154">
        <v>1224</v>
      </c>
      <c r="E73" s="154">
        <f t="shared" si="3"/>
        <v>85.68</v>
      </c>
      <c r="F73" s="154">
        <f t="shared" si="4"/>
        <v>1309.68</v>
      </c>
      <c r="G73" s="150" t="s">
        <v>3766</v>
      </c>
      <c r="H73" s="151" t="s">
        <v>850</v>
      </c>
      <c r="I73" s="6">
        <v>1</v>
      </c>
      <c r="J73" s="147">
        <v>45713</v>
      </c>
    </row>
    <row r="74" spans="1:10" s="75" customFormat="1" ht="22.5">
      <c r="A74" s="1" t="s">
        <v>3767</v>
      </c>
      <c r="B74" s="147" t="s">
        <v>282</v>
      </c>
      <c r="C74" s="150" t="s">
        <v>811</v>
      </c>
      <c r="D74" s="154">
        <v>1700</v>
      </c>
      <c r="E74" s="154">
        <f t="shared" si="3"/>
        <v>119.00000000000001</v>
      </c>
      <c r="F74" s="154">
        <f t="shared" si="4"/>
        <v>1819</v>
      </c>
      <c r="G74" s="150" t="s">
        <v>3768</v>
      </c>
      <c r="H74" s="151" t="s">
        <v>837</v>
      </c>
      <c r="I74" s="6">
        <v>3</v>
      </c>
      <c r="J74" s="147">
        <v>45713</v>
      </c>
    </row>
    <row r="75" spans="1:10" s="75" customFormat="1" ht="22.5">
      <c r="A75" s="1" t="s">
        <v>3769</v>
      </c>
      <c r="B75" s="147" t="s">
        <v>403</v>
      </c>
      <c r="C75" s="150" t="s">
        <v>1083</v>
      </c>
      <c r="D75" s="154">
        <v>3248.98</v>
      </c>
      <c r="E75" s="154">
        <f t="shared" si="3"/>
        <v>227.42860000000002</v>
      </c>
      <c r="F75" s="154">
        <f t="shared" si="4"/>
        <v>3476.4086000000002</v>
      </c>
      <c r="G75" s="150" t="s">
        <v>3770</v>
      </c>
      <c r="H75" s="151" t="s">
        <v>837</v>
      </c>
      <c r="I75" s="6">
        <v>1</v>
      </c>
      <c r="J75" s="147">
        <v>45715</v>
      </c>
    </row>
    <row r="76" spans="1:10" s="75" customFormat="1" ht="22.5">
      <c r="A76" s="1" t="s">
        <v>3771</v>
      </c>
      <c r="B76" s="147" t="s">
        <v>3772</v>
      </c>
      <c r="C76" s="150" t="s">
        <v>3773</v>
      </c>
      <c r="D76" s="154">
        <v>4752</v>
      </c>
      <c r="E76" s="154">
        <f t="shared" si="3"/>
        <v>332.64000000000004</v>
      </c>
      <c r="F76" s="154">
        <f t="shared" si="4"/>
        <v>5084.6400000000003</v>
      </c>
      <c r="G76" s="150" t="s">
        <v>3774</v>
      </c>
      <c r="H76" s="151" t="s">
        <v>850</v>
      </c>
      <c r="I76" s="6">
        <v>12</v>
      </c>
      <c r="J76" s="147">
        <v>45716</v>
      </c>
    </row>
    <row r="77" spans="1:10" s="75" customFormat="1" ht="33.75">
      <c r="A77" s="1" t="s">
        <v>3775</v>
      </c>
      <c r="B77" s="147" t="s">
        <v>2970</v>
      </c>
      <c r="C77" s="150" t="s">
        <v>2971</v>
      </c>
      <c r="D77" s="154">
        <v>9971.56</v>
      </c>
      <c r="E77" s="154">
        <f t="shared" si="3"/>
        <v>698.00920000000008</v>
      </c>
      <c r="F77" s="154">
        <f t="shared" si="4"/>
        <v>10669.5692</v>
      </c>
      <c r="G77" s="150" t="s">
        <v>3776</v>
      </c>
      <c r="H77" s="151" t="s">
        <v>837</v>
      </c>
      <c r="I77" s="6">
        <v>12</v>
      </c>
      <c r="J77" s="147">
        <v>45716</v>
      </c>
    </row>
    <row r="78" spans="1:10" s="75" customFormat="1">
      <c r="A78" s="1" t="s">
        <v>3777</v>
      </c>
      <c r="B78" s="147" t="s">
        <v>3778</v>
      </c>
      <c r="C78" s="150" t="s">
        <v>3779</v>
      </c>
      <c r="D78" s="154">
        <v>3230</v>
      </c>
      <c r="E78" s="154">
        <v>0</v>
      </c>
      <c r="F78" s="154">
        <f t="shared" si="4"/>
        <v>3230</v>
      </c>
      <c r="G78" s="150" t="s">
        <v>3780</v>
      </c>
      <c r="H78" s="151" t="s">
        <v>837</v>
      </c>
      <c r="I78" s="6">
        <v>12</v>
      </c>
      <c r="J78" s="147">
        <v>45726</v>
      </c>
    </row>
    <row r="79" spans="1:10" s="75" customFormat="1" ht="22.5">
      <c r="A79" s="1" t="s">
        <v>3781</v>
      </c>
      <c r="B79" s="147" t="s">
        <v>1286</v>
      </c>
      <c r="C79" s="150" t="s">
        <v>1287</v>
      </c>
      <c r="D79" s="154">
        <v>1950</v>
      </c>
      <c r="E79" s="154">
        <f t="shared" si="3"/>
        <v>136.5</v>
      </c>
      <c r="F79" s="154">
        <f t="shared" si="4"/>
        <v>2086.5</v>
      </c>
      <c r="G79" s="150" t="s">
        <v>3782</v>
      </c>
      <c r="H79" s="151" t="s">
        <v>837</v>
      </c>
      <c r="I79" s="6">
        <v>10</v>
      </c>
      <c r="J79" s="147">
        <v>45719</v>
      </c>
    </row>
    <row r="80" spans="1:10" s="75" customFormat="1" ht="33.75">
      <c r="A80" s="1" t="s">
        <v>3783</v>
      </c>
      <c r="B80" s="147" t="s">
        <v>3035</v>
      </c>
      <c r="C80" s="150" t="s">
        <v>3036</v>
      </c>
      <c r="D80" s="154">
        <v>1082</v>
      </c>
      <c r="E80" s="154">
        <f t="shared" si="3"/>
        <v>75.740000000000009</v>
      </c>
      <c r="F80" s="154">
        <f t="shared" si="4"/>
        <v>1157.74</v>
      </c>
      <c r="G80" s="150" t="s">
        <v>3784</v>
      </c>
      <c r="H80" s="151" t="s">
        <v>837</v>
      </c>
      <c r="I80" s="6">
        <v>1</v>
      </c>
      <c r="J80" s="147">
        <v>45721</v>
      </c>
    </row>
    <row r="81" spans="1:10" s="75" customFormat="1" ht="22.5">
      <c r="A81" s="1" t="s">
        <v>3785</v>
      </c>
      <c r="B81" s="147" t="s">
        <v>1320</v>
      </c>
      <c r="C81" s="150" t="s">
        <v>1321</v>
      </c>
      <c r="D81" s="154">
        <v>3521.89</v>
      </c>
      <c r="E81" s="154">
        <f t="shared" si="3"/>
        <v>246.53230000000002</v>
      </c>
      <c r="F81" s="154">
        <f t="shared" si="4"/>
        <v>3768.4222999999997</v>
      </c>
      <c r="G81" s="150" t="s">
        <v>3786</v>
      </c>
      <c r="H81" s="151" t="s">
        <v>837</v>
      </c>
      <c r="I81" s="6">
        <v>1</v>
      </c>
      <c r="J81" s="147">
        <v>45721</v>
      </c>
    </row>
    <row r="82" spans="1:10" s="75" customFormat="1" ht="22.5">
      <c r="A82" s="1" t="s">
        <v>3787</v>
      </c>
      <c r="B82" s="147" t="s">
        <v>1282</v>
      </c>
      <c r="C82" s="150" t="s">
        <v>1283</v>
      </c>
      <c r="D82" s="154">
        <v>1010.91</v>
      </c>
      <c r="E82" s="154">
        <f t="shared" si="3"/>
        <v>70.7637</v>
      </c>
      <c r="F82" s="154">
        <f t="shared" si="4"/>
        <v>1081.6737000000001</v>
      </c>
      <c r="G82" s="150" t="s">
        <v>3788</v>
      </c>
      <c r="H82" s="151" t="s">
        <v>837</v>
      </c>
      <c r="I82" s="6">
        <v>1</v>
      </c>
      <c r="J82" s="147">
        <v>45721</v>
      </c>
    </row>
    <row r="83" spans="1:10" s="75" customFormat="1">
      <c r="A83" s="1" t="s">
        <v>3789</v>
      </c>
      <c r="B83" s="147" t="s">
        <v>807</v>
      </c>
      <c r="C83" s="150" t="s">
        <v>808</v>
      </c>
      <c r="D83" s="154">
        <v>14400</v>
      </c>
      <c r="E83" s="154">
        <f t="shared" si="3"/>
        <v>1008.0000000000001</v>
      </c>
      <c r="F83" s="154">
        <f t="shared" si="4"/>
        <v>15408</v>
      </c>
      <c r="G83" s="150" t="s">
        <v>3790</v>
      </c>
      <c r="H83" s="151" t="s">
        <v>1021</v>
      </c>
      <c r="I83" s="6">
        <v>12</v>
      </c>
      <c r="J83" s="147">
        <v>45736</v>
      </c>
    </row>
    <row r="84" spans="1:10" s="75" customFormat="1" ht="33.75">
      <c r="A84" s="1" t="s">
        <v>3791</v>
      </c>
      <c r="B84" s="147" t="s">
        <v>1282</v>
      </c>
      <c r="C84" s="150" t="s">
        <v>1283</v>
      </c>
      <c r="D84" s="154">
        <v>8716.09</v>
      </c>
      <c r="E84" s="154">
        <f t="shared" si="3"/>
        <v>610.12630000000001</v>
      </c>
      <c r="F84" s="154">
        <f t="shared" si="4"/>
        <v>9326.2163</v>
      </c>
      <c r="G84" s="150" t="s">
        <v>3792</v>
      </c>
      <c r="H84" s="151" t="s">
        <v>837</v>
      </c>
      <c r="I84" s="6">
        <v>1</v>
      </c>
      <c r="J84" s="147">
        <v>45723</v>
      </c>
    </row>
    <row r="85" spans="1:10" s="75" customFormat="1" ht="22.5">
      <c r="A85" s="1" t="s">
        <v>2537</v>
      </c>
      <c r="B85" s="147" t="s">
        <v>1336</v>
      </c>
      <c r="C85" s="150" t="s">
        <v>1337</v>
      </c>
      <c r="D85" s="154">
        <v>14975</v>
      </c>
      <c r="E85" s="154">
        <f t="shared" si="3"/>
        <v>1048.25</v>
      </c>
      <c r="F85" s="154">
        <f t="shared" si="4"/>
        <v>16023.25</v>
      </c>
      <c r="G85" s="150" t="s">
        <v>3793</v>
      </c>
      <c r="H85" s="151" t="s">
        <v>837</v>
      </c>
      <c r="I85" s="6">
        <v>12</v>
      </c>
      <c r="J85" s="147">
        <v>45727</v>
      </c>
    </row>
    <row r="86" spans="1:10" s="75" customFormat="1" ht="22.5">
      <c r="A86" s="1" t="s">
        <v>3794</v>
      </c>
      <c r="B86" s="147" t="s">
        <v>1485</v>
      </c>
      <c r="C86" s="150" t="s">
        <v>2364</v>
      </c>
      <c r="D86" s="154">
        <v>1080.21</v>
      </c>
      <c r="E86" s="154">
        <f t="shared" si="3"/>
        <v>75.614700000000013</v>
      </c>
      <c r="F86" s="154">
        <f t="shared" si="4"/>
        <v>1155.8247000000001</v>
      </c>
      <c r="G86" s="150" t="s">
        <v>3795</v>
      </c>
      <c r="H86" s="151" t="s">
        <v>850</v>
      </c>
      <c r="I86" s="6">
        <v>1</v>
      </c>
      <c r="J86" s="147">
        <v>45727</v>
      </c>
    </row>
    <row r="87" spans="1:10" s="75" customFormat="1" ht="33.75">
      <c r="A87" s="1" t="s">
        <v>3796</v>
      </c>
      <c r="B87" s="147" t="s">
        <v>1320</v>
      </c>
      <c r="C87" s="150" t="s">
        <v>1321</v>
      </c>
      <c r="D87" s="154">
        <v>2099.36</v>
      </c>
      <c r="E87" s="154">
        <f t="shared" si="3"/>
        <v>146.95520000000002</v>
      </c>
      <c r="F87" s="154">
        <f t="shared" si="4"/>
        <v>2246.3152</v>
      </c>
      <c r="G87" s="150" t="s">
        <v>3797</v>
      </c>
      <c r="H87" s="151" t="s">
        <v>837</v>
      </c>
      <c r="I87" s="6">
        <v>1</v>
      </c>
      <c r="J87" s="147">
        <v>45727</v>
      </c>
    </row>
    <row r="88" spans="1:10" s="75" customFormat="1" ht="33.75">
      <c r="A88" s="1" t="s">
        <v>3798</v>
      </c>
      <c r="B88" s="147" t="s">
        <v>1320</v>
      </c>
      <c r="C88" s="150" t="s">
        <v>1321</v>
      </c>
      <c r="D88" s="154">
        <v>3234.15</v>
      </c>
      <c r="E88" s="154">
        <f t="shared" si="3"/>
        <v>226.39050000000003</v>
      </c>
      <c r="F88" s="154">
        <f t="shared" si="4"/>
        <v>3460.5405000000001</v>
      </c>
      <c r="G88" s="150" t="s">
        <v>3799</v>
      </c>
      <c r="H88" s="151" t="s">
        <v>837</v>
      </c>
      <c r="I88" s="6">
        <v>1</v>
      </c>
      <c r="J88" s="147">
        <v>45727</v>
      </c>
    </row>
    <row r="89" spans="1:10" s="75" customFormat="1" ht="33.75">
      <c r="A89" s="1" t="s">
        <v>3800</v>
      </c>
      <c r="B89" s="147" t="s">
        <v>1320</v>
      </c>
      <c r="C89" s="150" t="s">
        <v>1321</v>
      </c>
      <c r="D89" s="154">
        <v>1497.51</v>
      </c>
      <c r="E89" s="154">
        <f t="shared" si="3"/>
        <v>104.82570000000001</v>
      </c>
      <c r="F89" s="154">
        <f t="shared" si="4"/>
        <v>1602.3357000000001</v>
      </c>
      <c r="G89" s="150" t="s">
        <v>3801</v>
      </c>
      <c r="H89" s="151" t="s">
        <v>837</v>
      </c>
      <c r="I89" s="6">
        <v>1</v>
      </c>
      <c r="J89" s="147">
        <v>45727</v>
      </c>
    </row>
    <row r="90" spans="1:10" s="75" customFormat="1" ht="33.75">
      <c r="A90" s="1" t="s">
        <v>3802</v>
      </c>
      <c r="B90" s="147" t="s">
        <v>1320</v>
      </c>
      <c r="C90" s="150" t="s">
        <v>1321</v>
      </c>
      <c r="D90" s="154">
        <v>5835.96</v>
      </c>
      <c r="E90" s="154">
        <f t="shared" si="3"/>
        <v>408.51720000000006</v>
      </c>
      <c r="F90" s="154">
        <f t="shared" si="4"/>
        <v>6244.4772000000003</v>
      </c>
      <c r="G90" s="150" t="s">
        <v>3803</v>
      </c>
      <c r="H90" s="151" t="s">
        <v>837</v>
      </c>
      <c r="I90" s="6">
        <v>1</v>
      </c>
      <c r="J90" s="147">
        <v>45727</v>
      </c>
    </row>
    <row r="91" spans="1:10" s="75" customFormat="1" ht="22.5">
      <c r="A91" s="1" t="s">
        <v>3804</v>
      </c>
      <c r="B91" s="147" t="s">
        <v>1282</v>
      </c>
      <c r="C91" s="150" t="s">
        <v>1283</v>
      </c>
      <c r="D91" s="154">
        <v>2381.52</v>
      </c>
      <c r="E91" s="154">
        <f t="shared" si="3"/>
        <v>166.7064</v>
      </c>
      <c r="F91" s="154">
        <f t="shared" si="4"/>
        <v>2548.2264</v>
      </c>
      <c r="G91" s="150" t="s">
        <v>3805</v>
      </c>
      <c r="H91" s="151" t="s">
        <v>837</v>
      </c>
      <c r="I91" s="6">
        <v>1</v>
      </c>
      <c r="J91" s="147">
        <v>45728</v>
      </c>
    </row>
    <row r="92" spans="1:10" s="75" customFormat="1" ht="33.75">
      <c r="A92" s="114" t="s">
        <v>3806</v>
      </c>
      <c r="B92" s="147" t="s">
        <v>1282</v>
      </c>
      <c r="C92" s="150" t="s">
        <v>1283</v>
      </c>
      <c r="D92" s="154">
        <v>3670.85</v>
      </c>
      <c r="E92" s="154">
        <f t="shared" si="3"/>
        <v>256.95949999999999</v>
      </c>
      <c r="F92" s="154">
        <f t="shared" si="4"/>
        <v>3927.8094999999998</v>
      </c>
      <c r="G92" s="150" t="s">
        <v>3807</v>
      </c>
      <c r="H92" s="151" t="s">
        <v>837</v>
      </c>
      <c r="I92" s="6">
        <v>1</v>
      </c>
      <c r="J92" s="147">
        <v>45728</v>
      </c>
    </row>
    <row r="93" spans="1:10" s="75" customFormat="1">
      <c r="A93" s="1" t="s">
        <v>3808</v>
      </c>
      <c r="B93" s="147" t="s">
        <v>403</v>
      </c>
      <c r="C93" s="150" t="s">
        <v>404</v>
      </c>
      <c r="D93" s="154">
        <v>1836.04</v>
      </c>
      <c r="E93" s="154">
        <f t="shared" si="3"/>
        <v>128.52280000000002</v>
      </c>
      <c r="F93" s="154">
        <f t="shared" si="4"/>
        <v>1964.5627999999999</v>
      </c>
      <c r="G93" s="150" t="s">
        <v>3809</v>
      </c>
      <c r="H93" s="151" t="s">
        <v>837</v>
      </c>
      <c r="I93" s="6">
        <v>1</v>
      </c>
      <c r="J93" s="147">
        <v>45728</v>
      </c>
    </row>
    <row r="94" spans="1:10" s="75" customFormat="1" ht="33.75">
      <c r="A94" s="1" t="s">
        <v>3810</v>
      </c>
      <c r="B94" s="147" t="s">
        <v>3811</v>
      </c>
      <c r="C94" s="150" t="s">
        <v>3812</v>
      </c>
      <c r="D94" s="154">
        <v>1446.04</v>
      </c>
      <c r="E94" s="154">
        <f t="shared" si="3"/>
        <v>101.22280000000001</v>
      </c>
      <c r="F94" s="154">
        <f t="shared" si="4"/>
        <v>1547.2628</v>
      </c>
      <c r="G94" s="150" t="s">
        <v>3813</v>
      </c>
      <c r="H94" s="151" t="s">
        <v>837</v>
      </c>
      <c r="I94" s="6">
        <v>2</v>
      </c>
      <c r="J94" s="147">
        <v>45730</v>
      </c>
    </row>
    <row r="95" spans="1:10" s="75" customFormat="1">
      <c r="A95" s="1" t="s">
        <v>3814</v>
      </c>
      <c r="B95" s="168"/>
      <c r="C95" s="194"/>
      <c r="D95" s="164"/>
      <c r="E95" s="164"/>
      <c r="F95" s="164"/>
      <c r="G95" s="150" t="s">
        <v>475</v>
      </c>
      <c r="H95" s="166"/>
      <c r="I95" s="167"/>
      <c r="J95" s="168"/>
    </row>
    <row r="96" spans="1:10" s="75" customFormat="1" ht="33.75">
      <c r="A96" s="1" t="s">
        <v>3815</v>
      </c>
      <c r="B96" s="147" t="s">
        <v>3816</v>
      </c>
      <c r="C96" s="150" t="s">
        <v>3817</v>
      </c>
      <c r="D96" s="154">
        <v>10647.02</v>
      </c>
      <c r="E96" s="154">
        <f t="shared" si="3"/>
        <v>745.29140000000007</v>
      </c>
      <c r="F96" s="154">
        <f t="shared" si="4"/>
        <v>11392.311400000001</v>
      </c>
      <c r="G96" s="150" t="s">
        <v>3818</v>
      </c>
      <c r="H96" s="151" t="s">
        <v>850</v>
      </c>
      <c r="I96" s="6">
        <v>6</v>
      </c>
      <c r="J96" s="147">
        <v>45730</v>
      </c>
    </row>
    <row r="97" spans="1:10" s="75" customFormat="1">
      <c r="A97" s="1" t="s">
        <v>3819</v>
      </c>
      <c r="B97" s="168"/>
      <c r="C97" s="194"/>
      <c r="D97" s="164"/>
      <c r="E97" s="164"/>
      <c r="F97" s="164"/>
      <c r="G97" s="150" t="s">
        <v>475</v>
      </c>
      <c r="H97" s="166"/>
      <c r="I97" s="167"/>
      <c r="J97" s="168"/>
    </row>
    <row r="98" spans="1:10" s="75" customFormat="1" ht="22.5">
      <c r="A98" s="1" t="s">
        <v>3820</v>
      </c>
      <c r="B98" s="147" t="s">
        <v>1234</v>
      </c>
      <c r="C98" s="150" t="s">
        <v>1235</v>
      </c>
      <c r="D98" s="154">
        <v>8700</v>
      </c>
      <c r="E98" s="154">
        <v>0</v>
      </c>
      <c r="F98" s="154">
        <f t="shared" si="4"/>
        <v>8700</v>
      </c>
      <c r="G98" s="150" t="s">
        <v>3821</v>
      </c>
      <c r="H98" s="151" t="s">
        <v>837</v>
      </c>
      <c r="I98" s="6">
        <v>7</v>
      </c>
      <c r="J98" s="147">
        <v>45733</v>
      </c>
    </row>
    <row r="99" spans="1:10" s="75" customFormat="1" ht="22.5">
      <c r="A99" s="114" t="s">
        <v>3822</v>
      </c>
      <c r="B99" s="147" t="s">
        <v>1328</v>
      </c>
      <c r="C99" s="180" t="s">
        <v>1329</v>
      </c>
      <c r="D99" s="154">
        <v>1592.81</v>
      </c>
      <c r="E99" s="154">
        <f t="shared" si="3"/>
        <v>111.4967</v>
      </c>
      <c r="F99" s="154">
        <f t="shared" si="4"/>
        <v>1704.3066999999999</v>
      </c>
      <c r="G99" s="150" t="s">
        <v>3823</v>
      </c>
      <c r="H99" s="151" t="s">
        <v>837</v>
      </c>
      <c r="I99" s="6">
        <v>1</v>
      </c>
      <c r="J99" s="147">
        <v>45730</v>
      </c>
    </row>
    <row r="100" spans="1:10" s="75" customFormat="1" ht="33.75">
      <c r="A100" s="1" t="s">
        <v>3824</v>
      </c>
      <c r="B100" s="147" t="s">
        <v>1328</v>
      </c>
      <c r="C100" s="150" t="s">
        <v>1329</v>
      </c>
      <c r="D100" s="154">
        <v>2878.39</v>
      </c>
      <c r="E100" s="154">
        <f t="shared" si="3"/>
        <v>201.4873</v>
      </c>
      <c r="F100" s="154">
        <f t="shared" si="4"/>
        <v>3079.8773000000001</v>
      </c>
      <c r="G100" s="150" t="s">
        <v>3825</v>
      </c>
      <c r="H100" s="151" t="s">
        <v>837</v>
      </c>
      <c r="I100" s="6">
        <v>1</v>
      </c>
      <c r="J100" s="147" t="s">
        <v>3826</v>
      </c>
    </row>
    <row r="101" spans="1:10" s="75" customFormat="1" ht="22.5">
      <c r="A101" s="1" t="s">
        <v>3827</v>
      </c>
      <c r="B101" s="147" t="s">
        <v>1485</v>
      </c>
      <c r="C101" s="150" t="s">
        <v>2364</v>
      </c>
      <c r="D101" s="154">
        <v>1017.49</v>
      </c>
      <c r="E101" s="154">
        <f t="shared" si="3"/>
        <v>71.224300000000014</v>
      </c>
      <c r="F101" s="154">
        <f t="shared" si="4"/>
        <v>1088.7143000000001</v>
      </c>
      <c r="G101" s="150" t="s">
        <v>3828</v>
      </c>
      <c r="H101" s="151" t="s">
        <v>850</v>
      </c>
      <c r="I101" s="6">
        <v>1</v>
      </c>
      <c r="J101" s="147">
        <v>45730</v>
      </c>
    </row>
    <row r="102" spans="1:10" s="75" customFormat="1" ht="33.75">
      <c r="A102" s="1" t="s">
        <v>3829</v>
      </c>
      <c r="B102" s="147" t="s">
        <v>1282</v>
      </c>
      <c r="C102" s="150" t="s">
        <v>1283</v>
      </c>
      <c r="D102" s="154">
        <v>4825.63</v>
      </c>
      <c r="E102" s="154">
        <f t="shared" si="3"/>
        <v>337.79410000000001</v>
      </c>
      <c r="F102" s="154">
        <f t="shared" si="4"/>
        <v>5163.4241000000002</v>
      </c>
      <c r="G102" s="150" t="s">
        <v>3830</v>
      </c>
      <c r="H102" s="151" t="s">
        <v>837</v>
      </c>
      <c r="I102" s="6">
        <v>1</v>
      </c>
      <c r="J102" s="147">
        <v>45734</v>
      </c>
    </row>
    <row r="103" spans="1:10" s="75" customFormat="1" ht="22.5">
      <c r="A103" s="1" t="s">
        <v>3831</v>
      </c>
      <c r="B103" s="147" t="s">
        <v>1282</v>
      </c>
      <c r="C103" s="150" t="s">
        <v>1283</v>
      </c>
      <c r="D103" s="154">
        <v>10630.5</v>
      </c>
      <c r="E103" s="154">
        <f t="shared" si="3"/>
        <v>744.1350000000001</v>
      </c>
      <c r="F103" s="154">
        <f t="shared" si="4"/>
        <v>11374.635</v>
      </c>
      <c r="G103" s="150" t="s">
        <v>3832</v>
      </c>
      <c r="H103" s="151" t="s">
        <v>837</v>
      </c>
      <c r="I103" s="6">
        <v>1</v>
      </c>
      <c r="J103" s="147">
        <v>45734</v>
      </c>
    </row>
    <row r="104" spans="1:10" s="75" customFormat="1" ht="22.5">
      <c r="A104" s="1" t="s">
        <v>3833</v>
      </c>
      <c r="B104" s="147" t="s">
        <v>1320</v>
      </c>
      <c r="C104" s="150" t="s">
        <v>1321</v>
      </c>
      <c r="D104" s="154">
        <v>1669.09</v>
      </c>
      <c r="E104" s="154">
        <f t="shared" si="3"/>
        <v>116.83630000000001</v>
      </c>
      <c r="F104" s="154">
        <f t="shared" si="4"/>
        <v>1785.9262999999999</v>
      </c>
      <c r="G104" s="150" t="s">
        <v>3834</v>
      </c>
      <c r="H104" s="151" t="s">
        <v>837</v>
      </c>
      <c r="I104" s="6">
        <v>1</v>
      </c>
      <c r="J104" s="147">
        <v>45734</v>
      </c>
    </row>
    <row r="105" spans="1:10" s="75" customFormat="1" ht="22.5">
      <c r="A105" s="1" t="s">
        <v>3835</v>
      </c>
      <c r="B105" s="147" t="s">
        <v>1282</v>
      </c>
      <c r="C105" s="150" t="s">
        <v>1283</v>
      </c>
      <c r="D105" s="154">
        <v>1278.02</v>
      </c>
      <c r="E105" s="154">
        <f t="shared" si="3"/>
        <v>89.461400000000012</v>
      </c>
      <c r="F105" s="154">
        <f t="shared" si="4"/>
        <v>1367.4813999999999</v>
      </c>
      <c r="G105" s="150" t="s">
        <v>3836</v>
      </c>
      <c r="H105" s="151" t="s">
        <v>837</v>
      </c>
      <c r="I105" s="6">
        <v>1</v>
      </c>
      <c r="J105" s="147">
        <v>45734</v>
      </c>
    </row>
    <row r="106" spans="1:10" s="75" customFormat="1" ht="22.5">
      <c r="A106" s="114" t="s">
        <v>3837</v>
      </c>
      <c r="B106" s="147" t="s">
        <v>1320</v>
      </c>
      <c r="C106" s="150" t="s">
        <v>1321</v>
      </c>
      <c r="D106" s="154">
        <v>3434.2</v>
      </c>
      <c r="E106" s="154">
        <f t="shared" si="3"/>
        <v>240.39400000000001</v>
      </c>
      <c r="F106" s="154">
        <f t="shared" si="4"/>
        <v>3674.5940000000001</v>
      </c>
      <c r="G106" s="150" t="s">
        <v>3838</v>
      </c>
      <c r="H106" s="151" t="s">
        <v>837</v>
      </c>
      <c r="I106" s="6">
        <v>1</v>
      </c>
      <c r="J106" s="147">
        <v>45734</v>
      </c>
    </row>
    <row r="107" spans="1:10" s="75" customFormat="1" ht="33.75">
      <c r="A107" s="1" t="s">
        <v>3839</v>
      </c>
      <c r="B107" s="147" t="s">
        <v>1320</v>
      </c>
      <c r="C107" s="150" t="s">
        <v>1321</v>
      </c>
      <c r="D107" s="154">
        <v>2438.46</v>
      </c>
      <c r="E107" s="154">
        <f t="shared" si="3"/>
        <v>170.69220000000001</v>
      </c>
      <c r="F107" s="154">
        <f t="shared" si="4"/>
        <v>2609.1522</v>
      </c>
      <c r="G107" s="150" t="s">
        <v>3840</v>
      </c>
      <c r="H107" s="151" t="s">
        <v>837</v>
      </c>
      <c r="I107" s="6">
        <v>1</v>
      </c>
      <c r="J107" s="147">
        <v>45734</v>
      </c>
    </row>
    <row r="108" spans="1:10" s="75" customFormat="1" ht="22.5">
      <c r="A108" s="1" t="s">
        <v>3841</v>
      </c>
      <c r="B108" s="147" t="s">
        <v>1320</v>
      </c>
      <c r="C108" s="150" t="s">
        <v>1321</v>
      </c>
      <c r="D108" s="154">
        <v>2813.95</v>
      </c>
      <c r="E108" s="154">
        <f t="shared" si="3"/>
        <v>196.97650000000002</v>
      </c>
      <c r="F108" s="154">
        <f t="shared" si="4"/>
        <v>3010.9265</v>
      </c>
      <c r="G108" s="150" t="s">
        <v>3842</v>
      </c>
      <c r="H108" s="151" t="s">
        <v>837</v>
      </c>
      <c r="I108" s="6">
        <v>1</v>
      </c>
      <c r="J108" s="147">
        <v>45734</v>
      </c>
    </row>
    <row r="109" spans="1:10" s="75" customFormat="1" ht="22.5">
      <c r="A109" s="1" t="s">
        <v>3843</v>
      </c>
      <c r="B109" s="147" t="s">
        <v>1320</v>
      </c>
      <c r="C109" s="150" t="s">
        <v>1321</v>
      </c>
      <c r="D109" s="154">
        <v>1373</v>
      </c>
      <c r="E109" s="154">
        <f t="shared" si="3"/>
        <v>96.110000000000014</v>
      </c>
      <c r="F109" s="154">
        <f t="shared" si="4"/>
        <v>1469.1100000000001</v>
      </c>
      <c r="G109" s="150" t="s">
        <v>3844</v>
      </c>
      <c r="H109" s="151" t="s">
        <v>837</v>
      </c>
      <c r="I109" s="6">
        <v>1</v>
      </c>
      <c r="J109" s="147">
        <v>45734</v>
      </c>
    </row>
    <row r="110" spans="1:10" s="75" customFormat="1" ht="22.5">
      <c r="A110" s="1" t="s">
        <v>3845</v>
      </c>
      <c r="B110" s="147" t="s">
        <v>3846</v>
      </c>
      <c r="C110" s="150" t="s">
        <v>3847</v>
      </c>
      <c r="D110" s="154">
        <v>12000</v>
      </c>
      <c r="E110" s="154">
        <f t="shared" si="3"/>
        <v>840.00000000000011</v>
      </c>
      <c r="F110" s="154">
        <f t="shared" si="4"/>
        <v>12840</v>
      </c>
      <c r="G110" s="150" t="s">
        <v>3848</v>
      </c>
      <c r="H110" s="151" t="s">
        <v>837</v>
      </c>
      <c r="I110" s="6">
        <v>9</v>
      </c>
      <c r="J110" s="147">
        <v>45737</v>
      </c>
    </row>
    <row r="111" spans="1:10" s="75" customFormat="1" ht="11.25" customHeight="1">
      <c r="A111" s="1" t="s">
        <v>3849</v>
      </c>
      <c r="B111" s="147" t="s">
        <v>3850</v>
      </c>
      <c r="C111" s="150" t="s">
        <v>3851</v>
      </c>
      <c r="D111" s="154">
        <v>1558.37</v>
      </c>
      <c r="E111" s="154">
        <v>0</v>
      </c>
      <c r="F111" s="154">
        <f t="shared" si="4"/>
        <v>1558.37</v>
      </c>
      <c r="G111" s="150" t="s">
        <v>3852</v>
      </c>
      <c r="H111" s="151" t="s">
        <v>837</v>
      </c>
      <c r="I111" s="6">
        <v>12</v>
      </c>
      <c r="J111" s="147">
        <v>45748</v>
      </c>
    </row>
    <row r="112" spans="1:10" s="75" customFormat="1" ht="22.5">
      <c r="A112" s="1" t="s">
        <v>3853</v>
      </c>
      <c r="B112" s="147" t="s">
        <v>1389</v>
      </c>
      <c r="C112" s="150" t="s">
        <v>1390</v>
      </c>
      <c r="D112" s="154">
        <v>1756.97</v>
      </c>
      <c r="E112" s="154">
        <f t="shared" si="3"/>
        <v>122.98790000000001</v>
      </c>
      <c r="F112" s="154">
        <f t="shared" si="4"/>
        <v>1879.9579000000001</v>
      </c>
      <c r="G112" s="150" t="s">
        <v>3854</v>
      </c>
      <c r="H112" s="151" t="s">
        <v>837</v>
      </c>
      <c r="I112" s="6">
        <v>1</v>
      </c>
      <c r="J112" s="147">
        <v>45740</v>
      </c>
    </row>
    <row r="113" spans="1:10" s="75" customFormat="1" ht="22.5">
      <c r="A113" s="1" t="s">
        <v>3855</v>
      </c>
      <c r="B113" s="147" t="s">
        <v>1389</v>
      </c>
      <c r="C113" s="150" t="s">
        <v>1390</v>
      </c>
      <c r="D113" s="154">
        <v>13667.25</v>
      </c>
      <c r="E113" s="154">
        <f t="shared" si="3"/>
        <v>956.7075000000001</v>
      </c>
      <c r="F113" s="154">
        <f t="shared" si="4"/>
        <v>14623.9575</v>
      </c>
      <c r="G113" s="150" t="s">
        <v>3856</v>
      </c>
      <c r="H113" s="151" t="s">
        <v>837</v>
      </c>
      <c r="I113" s="6">
        <v>1</v>
      </c>
      <c r="J113" s="147">
        <v>45740</v>
      </c>
    </row>
    <row r="114" spans="1:10" s="75" customFormat="1" ht="22.5">
      <c r="A114" s="1" t="s">
        <v>3857</v>
      </c>
      <c r="B114" s="147" t="s">
        <v>1282</v>
      </c>
      <c r="C114" s="150" t="s">
        <v>1283</v>
      </c>
      <c r="D114" s="154">
        <v>2274.9899999999998</v>
      </c>
      <c r="E114" s="154">
        <f t="shared" si="3"/>
        <v>159.24930000000001</v>
      </c>
      <c r="F114" s="154">
        <f t="shared" si="4"/>
        <v>2434.2392999999997</v>
      </c>
      <c r="G114" s="150" t="s">
        <v>3858</v>
      </c>
      <c r="H114" s="151" t="s">
        <v>837</v>
      </c>
      <c r="I114" s="6">
        <v>1</v>
      </c>
      <c r="J114" s="147">
        <v>45744</v>
      </c>
    </row>
    <row r="115" spans="1:10" s="75" customFormat="1" ht="22.5">
      <c r="A115" s="1" t="s">
        <v>3859</v>
      </c>
      <c r="B115" s="147" t="s">
        <v>1328</v>
      </c>
      <c r="C115" s="150" t="s">
        <v>1329</v>
      </c>
      <c r="D115" s="154">
        <v>4830.32</v>
      </c>
      <c r="E115" s="154">
        <f t="shared" si="3"/>
        <v>338.12240000000003</v>
      </c>
      <c r="F115" s="154">
        <f t="shared" si="4"/>
        <v>5168.4423999999999</v>
      </c>
      <c r="G115" s="150" t="s">
        <v>3860</v>
      </c>
      <c r="H115" s="151" t="s">
        <v>837</v>
      </c>
      <c r="I115" s="6">
        <v>1</v>
      </c>
      <c r="J115" s="147">
        <v>45740</v>
      </c>
    </row>
    <row r="116" spans="1:10" s="75" customFormat="1" ht="22.5">
      <c r="A116" s="1" t="s">
        <v>3861</v>
      </c>
      <c r="B116" s="147" t="s">
        <v>1350</v>
      </c>
      <c r="C116" s="150" t="s">
        <v>1351</v>
      </c>
      <c r="D116" s="154">
        <v>1594.5</v>
      </c>
      <c r="E116" s="154">
        <f t="shared" si="3"/>
        <v>111.61500000000001</v>
      </c>
      <c r="F116" s="154">
        <f t="shared" si="4"/>
        <v>1706.115</v>
      </c>
      <c r="G116" s="150" t="s">
        <v>3862</v>
      </c>
      <c r="H116" s="151" t="s">
        <v>850</v>
      </c>
      <c r="I116" s="6">
        <v>1</v>
      </c>
      <c r="J116" s="147">
        <v>45740</v>
      </c>
    </row>
    <row r="117" spans="1:10" s="75" customFormat="1" ht="22.5">
      <c r="A117" s="1" t="s">
        <v>3863</v>
      </c>
      <c r="B117" s="147" t="s">
        <v>1282</v>
      </c>
      <c r="C117" s="150" t="s">
        <v>1283</v>
      </c>
      <c r="D117" s="154">
        <v>2503.83</v>
      </c>
      <c r="E117" s="154">
        <f t="shared" si="3"/>
        <v>175.2681</v>
      </c>
      <c r="F117" s="154">
        <f t="shared" si="4"/>
        <v>2679.0981000000002</v>
      </c>
      <c r="G117" s="150" t="s">
        <v>3864</v>
      </c>
      <c r="H117" s="151" t="s">
        <v>837</v>
      </c>
      <c r="I117" s="6">
        <v>1</v>
      </c>
      <c r="J117" s="147">
        <v>45744</v>
      </c>
    </row>
    <row r="118" spans="1:10" s="75" customFormat="1" ht="33.75">
      <c r="A118" s="1" t="s">
        <v>3865</v>
      </c>
      <c r="B118" s="147" t="s">
        <v>1282</v>
      </c>
      <c r="C118" s="150" t="s">
        <v>1283</v>
      </c>
      <c r="D118" s="154">
        <v>4388.49</v>
      </c>
      <c r="E118" s="154">
        <f t="shared" si="3"/>
        <v>307.1943</v>
      </c>
      <c r="F118" s="154">
        <f t="shared" si="4"/>
        <v>4695.6842999999999</v>
      </c>
      <c r="G118" s="150" t="s">
        <v>3866</v>
      </c>
      <c r="H118" s="151" t="s">
        <v>837</v>
      </c>
      <c r="I118" s="6">
        <v>1</v>
      </c>
      <c r="J118" s="147">
        <v>45744</v>
      </c>
    </row>
    <row r="119" spans="1:10" s="75" customFormat="1" ht="22.5">
      <c r="A119" s="1" t="s">
        <v>3867</v>
      </c>
      <c r="B119" s="147" t="s">
        <v>1282</v>
      </c>
      <c r="C119" s="150" t="s">
        <v>1283</v>
      </c>
      <c r="D119" s="154">
        <v>6573.57</v>
      </c>
      <c r="E119" s="154">
        <f t="shared" si="3"/>
        <v>460.1499</v>
      </c>
      <c r="F119" s="154">
        <f t="shared" si="4"/>
        <v>7033.7199000000001</v>
      </c>
      <c r="G119" s="150" t="s">
        <v>3868</v>
      </c>
      <c r="H119" s="151" t="s">
        <v>837</v>
      </c>
      <c r="I119" s="6">
        <v>1</v>
      </c>
      <c r="J119" s="147">
        <v>45744</v>
      </c>
    </row>
    <row r="120" spans="1:10" s="75" customFormat="1" ht="33.75">
      <c r="A120" s="1" t="s">
        <v>3869</v>
      </c>
      <c r="B120" s="147" t="s">
        <v>282</v>
      </c>
      <c r="C120" s="150" t="s">
        <v>811</v>
      </c>
      <c r="D120" s="154">
        <v>1700</v>
      </c>
      <c r="E120" s="154">
        <f t="shared" si="3"/>
        <v>119.00000000000001</v>
      </c>
      <c r="F120" s="154">
        <f t="shared" si="4"/>
        <v>1819</v>
      </c>
      <c r="G120" s="150" t="s">
        <v>3870</v>
      </c>
      <c r="H120" s="151" t="s">
        <v>837</v>
      </c>
      <c r="I120" s="6">
        <v>1</v>
      </c>
      <c r="J120" s="147">
        <v>45744</v>
      </c>
    </row>
    <row r="121" spans="1:10" s="75" customFormat="1" ht="33.75">
      <c r="A121" s="1" t="s">
        <v>3871</v>
      </c>
      <c r="B121" s="147" t="s">
        <v>1282</v>
      </c>
      <c r="C121" s="150" t="s">
        <v>1283</v>
      </c>
      <c r="D121" s="154">
        <v>2878.79</v>
      </c>
      <c r="E121" s="154">
        <f t="shared" si="3"/>
        <v>201.51530000000002</v>
      </c>
      <c r="F121" s="154">
        <f t="shared" si="4"/>
        <v>3080.3053</v>
      </c>
      <c r="G121" s="150" t="s">
        <v>3872</v>
      </c>
      <c r="H121" s="151" t="s">
        <v>837</v>
      </c>
      <c r="I121" s="6">
        <v>1</v>
      </c>
      <c r="J121" s="147">
        <v>45744</v>
      </c>
    </row>
    <row r="122" spans="1:10" s="75" customFormat="1" ht="22.5">
      <c r="A122" s="1" t="s">
        <v>3873</v>
      </c>
      <c r="B122" s="147" t="s">
        <v>1282</v>
      </c>
      <c r="C122" s="150" t="s">
        <v>1283</v>
      </c>
      <c r="D122" s="154">
        <v>1587.92</v>
      </c>
      <c r="E122" s="154">
        <f t="shared" si="3"/>
        <v>111.15440000000001</v>
      </c>
      <c r="F122" s="154">
        <f t="shared" si="4"/>
        <v>1699.0744</v>
      </c>
      <c r="G122" s="150" t="s">
        <v>3874</v>
      </c>
      <c r="H122" s="151" t="s">
        <v>837</v>
      </c>
      <c r="I122" s="6">
        <v>1</v>
      </c>
      <c r="J122" s="147">
        <v>45744</v>
      </c>
    </row>
    <row r="123" spans="1:10" s="75" customFormat="1" ht="22.5">
      <c r="A123" s="1" t="s">
        <v>3875</v>
      </c>
      <c r="B123" s="147" t="s">
        <v>1282</v>
      </c>
      <c r="C123" s="150" t="s">
        <v>1283</v>
      </c>
      <c r="D123" s="154">
        <v>1594.23</v>
      </c>
      <c r="E123" s="154">
        <f t="shared" si="3"/>
        <v>111.59610000000001</v>
      </c>
      <c r="F123" s="154">
        <f t="shared" si="4"/>
        <v>1705.8261</v>
      </c>
      <c r="G123" s="150" t="s">
        <v>3876</v>
      </c>
      <c r="H123" s="151" t="s">
        <v>837</v>
      </c>
      <c r="I123" s="6">
        <v>1</v>
      </c>
      <c r="J123" s="147">
        <v>45744</v>
      </c>
    </row>
    <row r="124" spans="1:10" s="75" customFormat="1" ht="22.5">
      <c r="A124" s="1" t="s">
        <v>3877</v>
      </c>
      <c r="B124" s="147" t="s">
        <v>1282</v>
      </c>
      <c r="C124" s="150" t="s">
        <v>1283</v>
      </c>
      <c r="D124" s="154">
        <v>1389.13</v>
      </c>
      <c r="E124" s="154">
        <f t="shared" ref="E124:E133" si="5">+D124*0.07</f>
        <v>97.239100000000022</v>
      </c>
      <c r="F124" s="154">
        <f t="shared" si="4"/>
        <v>1486.3691000000001</v>
      </c>
      <c r="G124" s="150" t="s">
        <v>3878</v>
      </c>
      <c r="H124" s="151" t="s">
        <v>837</v>
      </c>
      <c r="I124" s="6">
        <v>1</v>
      </c>
      <c r="J124" s="147">
        <v>45744</v>
      </c>
    </row>
    <row r="125" spans="1:10" s="75" customFormat="1" ht="22.5">
      <c r="A125" s="1" t="s">
        <v>3879</v>
      </c>
      <c r="B125" s="147" t="s">
        <v>1282</v>
      </c>
      <c r="C125" s="150" t="s">
        <v>1283</v>
      </c>
      <c r="D125" s="154">
        <v>1188.19</v>
      </c>
      <c r="E125" s="154">
        <f t="shared" si="5"/>
        <v>83.173300000000012</v>
      </c>
      <c r="F125" s="154">
        <f t="shared" si="4"/>
        <v>1271.3633</v>
      </c>
      <c r="G125" s="150" t="s">
        <v>3880</v>
      </c>
      <c r="H125" s="151" t="s">
        <v>837</v>
      </c>
      <c r="I125" s="6">
        <v>1</v>
      </c>
      <c r="J125" s="147">
        <v>45744</v>
      </c>
    </row>
    <row r="126" spans="1:10" s="75" customFormat="1" ht="22.5">
      <c r="A126" s="1" t="s">
        <v>3881</v>
      </c>
      <c r="B126" s="147" t="s">
        <v>1282</v>
      </c>
      <c r="C126" s="150" t="s">
        <v>1283</v>
      </c>
      <c r="D126" s="154">
        <v>1334</v>
      </c>
      <c r="E126" s="154">
        <f t="shared" si="5"/>
        <v>93.38000000000001</v>
      </c>
      <c r="F126" s="154">
        <f t="shared" si="4"/>
        <v>1427.38</v>
      </c>
      <c r="G126" s="150" t="s">
        <v>3882</v>
      </c>
      <c r="H126" s="151" t="s">
        <v>837</v>
      </c>
      <c r="I126" s="6">
        <v>1</v>
      </c>
      <c r="J126" s="147">
        <v>45744</v>
      </c>
    </row>
    <row r="127" spans="1:10" s="75" customFormat="1" ht="22.5">
      <c r="A127" s="1" t="s">
        <v>3883</v>
      </c>
      <c r="B127" s="147" t="s">
        <v>3884</v>
      </c>
      <c r="C127" s="150" t="s">
        <v>3885</v>
      </c>
      <c r="D127" s="154">
        <v>10130</v>
      </c>
      <c r="E127" s="154">
        <f t="shared" si="5"/>
        <v>709.1</v>
      </c>
      <c r="F127" s="154">
        <f t="shared" si="4"/>
        <v>10839.1</v>
      </c>
      <c r="G127" s="150" t="s">
        <v>3886</v>
      </c>
      <c r="H127" s="151" t="s">
        <v>837</v>
      </c>
      <c r="I127" s="6">
        <v>4</v>
      </c>
      <c r="J127" s="147">
        <v>45744</v>
      </c>
    </row>
    <row r="128" spans="1:10" s="75" customFormat="1" ht="22.5">
      <c r="A128" s="1" t="s">
        <v>3887</v>
      </c>
      <c r="B128" s="147" t="s">
        <v>1282</v>
      </c>
      <c r="C128" s="150" t="s">
        <v>1283</v>
      </c>
      <c r="D128" s="154">
        <v>2352.88</v>
      </c>
      <c r="E128" s="154">
        <f t="shared" si="5"/>
        <v>164.70160000000001</v>
      </c>
      <c r="F128" s="154">
        <f t="shared" si="4"/>
        <v>2517.5816</v>
      </c>
      <c r="G128" s="150" t="s">
        <v>3888</v>
      </c>
      <c r="H128" s="151" t="s">
        <v>837</v>
      </c>
      <c r="I128" s="6">
        <v>1</v>
      </c>
      <c r="J128" s="147">
        <v>45744</v>
      </c>
    </row>
    <row r="129" spans="1:10" s="75" customFormat="1" ht="22.5">
      <c r="A129" s="1" t="s">
        <v>3889</v>
      </c>
      <c r="B129" s="147" t="s">
        <v>61</v>
      </c>
      <c r="C129" s="150" t="s">
        <v>62</v>
      </c>
      <c r="D129" s="154">
        <v>1804.4</v>
      </c>
      <c r="E129" s="154">
        <f t="shared" si="5"/>
        <v>126.30800000000002</v>
      </c>
      <c r="F129" s="154">
        <f t="shared" si="4"/>
        <v>1930.7080000000001</v>
      </c>
      <c r="G129" s="150" t="s">
        <v>3890</v>
      </c>
      <c r="H129" s="151" t="s">
        <v>837</v>
      </c>
      <c r="I129" s="6">
        <v>1</v>
      </c>
      <c r="J129" s="147">
        <v>45744</v>
      </c>
    </row>
    <row r="130" spans="1:10" s="75" customFormat="1" ht="22.5">
      <c r="A130" s="1" t="s">
        <v>3891</v>
      </c>
      <c r="B130" s="147" t="s">
        <v>1320</v>
      </c>
      <c r="C130" s="150" t="s">
        <v>1321</v>
      </c>
      <c r="D130" s="154">
        <v>2666.54</v>
      </c>
      <c r="E130" s="154">
        <f t="shared" si="5"/>
        <v>186.65780000000001</v>
      </c>
      <c r="F130" s="154">
        <f t="shared" si="4"/>
        <v>2853.1977999999999</v>
      </c>
      <c r="G130" s="155" t="s">
        <v>3892</v>
      </c>
      <c r="H130" s="151" t="s">
        <v>837</v>
      </c>
      <c r="I130" s="6">
        <v>1</v>
      </c>
      <c r="J130" s="147">
        <v>45745</v>
      </c>
    </row>
    <row r="131" spans="1:10" s="75" customFormat="1" ht="22.5">
      <c r="A131" s="1" t="s">
        <v>3893</v>
      </c>
      <c r="B131" s="147" t="s">
        <v>1381</v>
      </c>
      <c r="C131" s="150" t="s">
        <v>1382</v>
      </c>
      <c r="D131" s="154">
        <v>5170</v>
      </c>
      <c r="E131" s="154">
        <f t="shared" si="5"/>
        <v>361.90000000000003</v>
      </c>
      <c r="F131" s="154">
        <f t="shared" si="4"/>
        <v>5531.9</v>
      </c>
      <c r="G131" s="155" t="s">
        <v>3894</v>
      </c>
      <c r="H131" s="151" t="s">
        <v>837</v>
      </c>
      <c r="I131" s="6">
        <v>1</v>
      </c>
      <c r="J131" s="147">
        <v>45747</v>
      </c>
    </row>
    <row r="132" spans="1:10" s="75" customFormat="1" ht="22.5">
      <c r="A132" s="1" t="s">
        <v>3895</v>
      </c>
      <c r="B132" s="147" t="s">
        <v>3896</v>
      </c>
      <c r="C132" s="150" t="s">
        <v>3897</v>
      </c>
      <c r="D132" s="154">
        <v>13833</v>
      </c>
      <c r="E132" s="154">
        <f t="shared" si="5"/>
        <v>968.31000000000006</v>
      </c>
      <c r="F132" s="154">
        <f t="shared" si="4"/>
        <v>14801.31</v>
      </c>
      <c r="G132" s="155" t="s">
        <v>3898</v>
      </c>
      <c r="H132" s="151" t="s">
        <v>837</v>
      </c>
      <c r="I132" s="6">
        <v>1</v>
      </c>
      <c r="J132" s="147">
        <v>45747</v>
      </c>
    </row>
    <row r="133" spans="1:10" s="75" customFormat="1" ht="33.75">
      <c r="A133" s="1" t="s">
        <v>3899</v>
      </c>
      <c r="B133" s="147" t="s">
        <v>1282</v>
      </c>
      <c r="C133" s="150" t="s">
        <v>1283</v>
      </c>
      <c r="D133" s="154">
        <v>3352.82</v>
      </c>
      <c r="E133" s="154">
        <f t="shared" si="5"/>
        <v>234.69740000000004</v>
      </c>
      <c r="F133" s="154">
        <f t="shared" si="4"/>
        <v>3587.5174000000002</v>
      </c>
      <c r="G133" s="155" t="s">
        <v>3900</v>
      </c>
      <c r="H133" s="151" t="s">
        <v>837</v>
      </c>
      <c r="I133" s="6">
        <v>1</v>
      </c>
      <c r="J133" s="147">
        <v>45747</v>
      </c>
    </row>
    <row r="135" spans="1:10">
      <c r="E135" s="76"/>
    </row>
    <row r="136" spans="1:10">
      <c r="E136" s="76"/>
    </row>
    <row r="137" spans="1:10">
      <c r="E137"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sheetPr>
    <tabColor theme="4" tint="0.79998168889431442"/>
  </sheetPr>
  <dimension ref="A1:J152"/>
  <sheetViews>
    <sheetView showGridLines="0" topLeftCell="A98" zoomScale="110" zoomScaleNormal="110" workbookViewId="0">
      <pane xSplit="1" topLeftCell="B1" activePane="topRight" state="frozen"/>
      <selection pane="topRight" activeCell="A84" sqref="A84:XFD84"/>
    </sheetView>
  </sheetViews>
  <sheetFormatPr baseColWidth="10" defaultColWidth="11.42578125" defaultRowHeight="11.25"/>
  <cols>
    <col min="1" max="2" width="11.42578125" style="74"/>
    <col min="3" max="3" width="42.42578125" style="74" customWidth="1"/>
    <col min="4" max="6" width="11.42578125" style="74"/>
    <col min="7" max="7" width="80" style="74" customWidth="1"/>
    <col min="8" max="8" width="12" style="74" customWidth="1"/>
    <col min="9" max="10" width="11.42578125" style="74" customWidth="1"/>
    <col min="11" max="16384" width="11.42578125" style="74"/>
  </cols>
  <sheetData>
    <row r="1" spans="1:10" ht="12" customHeight="1" thickBot="1">
      <c r="A1" s="229" t="s">
        <v>3292</v>
      </c>
      <c r="B1" s="230"/>
      <c r="C1" s="230"/>
      <c r="D1" s="230"/>
      <c r="E1" s="230"/>
      <c r="F1" s="230"/>
      <c r="G1" s="230"/>
      <c r="H1" s="230"/>
      <c r="I1" s="230"/>
      <c r="J1" s="231"/>
    </row>
    <row r="2" spans="1:10" ht="23.25" thickBot="1">
      <c r="A2" s="87" t="s">
        <v>1</v>
      </c>
      <c r="B2" s="87" t="s">
        <v>2</v>
      </c>
      <c r="C2" s="87" t="s">
        <v>3</v>
      </c>
      <c r="D2" s="88" t="s">
        <v>4</v>
      </c>
      <c r="E2" s="88" t="s">
        <v>5</v>
      </c>
      <c r="F2" s="88" t="s">
        <v>6</v>
      </c>
      <c r="G2" s="77" t="s">
        <v>7</v>
      </c>
      <c r="H2" s="79" t="s">
        <v>945</v>
      </c>
      <c r="I2" s="79" t="s">
        <v>8</v>
      </c>
      <c r="J2" s="80" t="s">
        <v>9</v>
      </c>
    </row>
    <row r="3" spans="1:10" ht="22.5">
      <c r="A3" s="90" t="s">
        <v>3293</v>
      </c>
      <c r="B3" s="152" t="s">
        <v>1320</v>
      </c>
      <c r="C3" s="153" t="s">
        <v>1321</v>
      </c>
      <c r="D3" s="91">
        <v>1596</v>
      </c>
      <c r="E3" s="91">
        <f>+D3*0.07</f>
        <v>111.72000000000001</v>
      </c>
      <c r="F3" s="91">
        <f>+D3+E3</f>
        <v>1707.72</v>
      </c>
      <c r="G3" s="150" t="s">
        <v>3294</v>
      </c>
      <c r="H3" s="85" t="s">
        <v>837</v>
      </c>
      <c r="I3" s="6">
        <v>1</v>
      </c>
      <c r="J3" s="1">
        <v>45568</v>
      </c>
    </row>
    <row r="4" spans="1:10">
      <c r="A4" s="90" t="s">
        <v>3295</v>
      </c>
      <c r="B4" s="152" t="s">
        <v>1242</v>
      </c>
      <c r="C4" s="153" t="s">
        <v>1243</v>
      </c>
      <c r="D4" s="91">
        <v>2530</v>
      </c>
      <c r="E4" s="91">
        <f>+F4-D4</f>
        <v>-202.40000000000009</v>
      </c>
      <c r="F4" s="91">
        <v>2327.6</v>
      </c>
      <c r="G4" s="150" t="s">
        <v>3296</v>
      </c>
      <c r="H4" s="85" t="s">
        <v>837</v>
      </c>
      <c r="I4" s="6">
        <v>12</v>
      </c>
      <c r="J4" s="1">
        <v>45580</v>
      </c>
    </row>
    <row r="5" spans="1:10" ht="22.5">
      <c r="A5" s="177" t="s">
        <v>3297</v>
      </c>
      <c r="B5" s="147" t="s">
        <v>3298</v>
      </c>
      <c r="C5" s="148" t="s">
        <v>3299</v>
      </c>
      <c r="D5" s="91">
        <v>7478</v>
      </c>
      <c r="E5" s="91">
        <f>+D5*0.07</f>
        <v>523.46</v>
      </c>
      <c r="F5" s="91">
        <f>+D5+E5</f>
        <v>8001.46</v>
      </c>
      <c r="G5" s="150" t="s">
        <v>3300</v>
      </c>
      <c r="H5" s="85" t="s">
        <v>837</v>
      </c>
      <c r="I5" s="6">
        <v>3</v>
      </c>
      <c r="J5" s="1">
        <v>45568</v>
      </c>
    </row>
    <row r="6" spans="1:10" ht="22.5">
      <c r="A6" s="1" t="s">
        <v>3301</v>
      </c>
      <c r="B6" s="147" t="s">
        <v>3302</v>
      </c>
      <c r="C6" s="148" t="s">
        <v>3303</v>
      </c>
      <c r="D6" s="91">
        <v>4985</v>
      </c>
      <c r="E6" s="91">
        <v>0</v>
      </c>
      <c r="F6" s="91">
        <f>+D6+E6</f>
        <v>4985</v>
      </c>
      <c r="G6" s="150" t="s">
        <v>3304</v>
      </c>
      <c r="H6" s="85" t="s">
        <v>837</v>
      </c>
      <c r="I6" s="6">
        <v>12</v>
      </c>
      <c r="J6" s="1">
        <v>45570</v>
      </c>
    </row>
    <row r="7" spans="1:10" ht="22.5">
      <c r="A7" s="114" t="s">
        <v>3305</v>
      </c>
      <c r="B7" s="179" t="s">
        <v>3306</v>
      </c>
      <c r="C7" s="148" t="s">
        <v>3307</v>
      </c>
      <c r="D7" s="91">
        <v>2680</v>
      </c>
      <c r="E7" s="91">
        <f>+D7*0.07</f>
        <v>187.60000000000002</v>
      </c>
      <c r="F7" s="91">
        <f t="shared" ref="F7:F34" si="0">+D7+E7</f>
        <v>2867.6</v>
      </c>
      <c r="G7" s="150" t="s">
        <v>3308</v>
      </c>
      <c r="H7" s="85" t="s">
        <v>850</v>
      </c>
      <c r="I7" s="6">
        <v>1</v>
      </c>
      <c r="J7" s="1">
        <v>45568</v>
      </c>
    </row>
    <row r="8" spans="1:10" ht="22.5">
      <c r="A8" s="114" t="s">
        <v>3309</v>
      </c>
      <c r="B8" s="179" t="s">
        <v>3310</v>
      </c>
      <c r="C8" s="148" t="s">
        <v>3311</v>
      </c>
      <c r="D8" s="91">
        <v>2352</v>
      </c>
      <c r="E8" s="91">
        <f>+D8*0.07</f>
        <v>164.64000000000001</v>
      </c>
      <c r="F8" s="91">
        <f t="shared" si="0"/>
        <v>2516.64</v>
      </c>
      <c r="G8" s="150" t="s">
        <v>3312</v>
      </c>
      <c r="H8" s="85" t="s">
        <v>837</v>
      </c>
      <c r="I8" s="6">
        <v>1</v>
      </c>
      <c r="J8" s="1">
        <v>45568</v>
      </c>
    </row>
    <row r="9" spans="1:10" ht="22.5">
      <c r="A9" s="114" t="s">
        <v>3313</v>
      </c>
      <c r="B9" s="147" t="s">
        <v>3314</v>
      </c>
      <c r="C9" s="148" t="s">
        <v>3315</v>
      </c>
      <c r="D9" s="91">
        <v>6580</v>
      </c>
      <c r="E9" s="91">
        <v>0</v>
      </c>
      <c r="F9" s="91">
        <f t="shared" si="0"/>
        <v>6580</v>
      </c>
      <c r="G9" s="150" t="s">
        <v>3316</v>
      </c>
      <c r="H9" s="85" t="s">
        <v>837</v>
      </c>
      <c r="I9" s="6">
        <v>3</v>
      </c>
      <c r="J9" s="1" t="s">
        <v>3317</v>
      </c>
    </row>
    <row r="10" spans="1:10">
      <c r="A10" s="114" t="s">
        <v>3318</v>
      </c>
      <c r="B10" s="147" t="s">
        <v>3319</v>
      </c>
      <c r="C10" s="148" t="s">
        <v>3320</v>
      </c>
      <c r="D10" s="91">
        <v>1795</v>
      </c>
      <c r="E10" s="91">
        <f>+D10*0.07</f>
        <v>125.65</v>
      </c>
      <c r="F10" s="91">
        <f t="shared" si="0"/>
        <v>1920.65</v>
      </c>
      <c r="G10" s="150" t="s">
        <v>3321</v>
      </c>
      <c r="H10" s="85" t="s">
        <v>837</v>
      </c>
      <c r="I10" s="6">
        <v>2</v>
      </c>
      <c r="J10" s="1">
        <v>45568</v>
      </c>
    </row>
    <row r="11" spans="1:10">
      <c r="A11" s="114" t="s">
        <v>3322</v>
      </c>
      <c r="B11" s="147" t="s">
        <v>3065</v>
      </c>
      <c r="C11" s="148" t="s">
        <v>3066</v>
      </c>
      <c r="D11" s="91">
        <v>1000</v>
      </c>
      <c r="E11" s="91">
        <f>+D11*0.07</f>
        <v>70</v>
      </c>
      <c r="F11" s="91">
        <f t="shared" si="0"/>
        <v>1070</v>
      </c>
      <c r="G11" s="150" t="s">
        <v>3323</v>
      </c>
      <c r="H11" s="85" t="s">
        <v>837</v>
      </c>
      <c r="I11" s="6">
        <v>1</v>
      </c>
      <c r="J11" s="1">
        <v>45572</v>
      </c>
    </row>
    <row r="12" spans="1:10" ht="22.5">
      <c r="A12" s="114" t="s">
        <v>3324</v>
      </c>
      <c r="B12" s="147" t="s">
        <v>41</v>
      </c>
      <c r="C12" s="148" t="s">
        <v>42</v>
      </c>
      <c r="D12" s="91">
        <v>1669.6</v>
      </c>
      <c r="E12" s="91">
        <f t="shared" ref="E12:E19" si="1">+D12*0.07</f>
        <v>116.872</v>
      </c>
      <c r="F12" s="91">
        <f t="shared" si="0"/>
        <v>1786.472</v>
      </c>
      <c r="G12" s="150" t="s">
        <v>3325</v>
      </c>
      <c r="H12" s="85" t="s">
        <v>837</v>
      </c>
      <c r="I12" s="6">
        <v>2</v>
      </c>
      <c r="J12" s="1">
        <v>45569</v>
      </c>
    </row>
    <row r="13" spans="1:10" ht="22.5">
      <c r="A13" s="114" t="s">
        <v>3326</v>
      </c>
      <c r="B13" s="147" t="s">
        <v>1320</v>
      </c>
      <c r="C13" s="148" t="s">
        <v>1321</v>
      </c>
      <c r="D13" s="91">
        <v>3806.14</v>
      </c>
      <c r="E13" s="91">
        <f t="shared" si="1"/>
        <v>266.4298</v>
      </c>
      <c r="F13" s="91">
        <f t="shared" si="0"/>
        <v>4072.5697999999998</v>
      </c>
      <c r="G13" s="150" t="s">
        <v>3327</v>
      </c>
      <c r="H13" s="85" t="s">
        <v>837</v>
      </c>
      <c r="I13" s="6">
        <v>1</v>
      </c>
      <c r="J13" s="1">
        <v>45570</v>
      </c>
    </row>
    <row r="14" spans="1:10" ht="22.5">
      <c r="A14" s="1" t="s">
        <v>3328</v>
      </c>
      <c r="B14" s="147" t="s">
        <v>2879</v>
      </c>
      <c r="C14" s="148" t="s">
        <v>2880</v>
      </c>
      <c r="D14" s="4">
        <v>5000</v>
      </c>
      <c r="E14" s="91">
        <f t="shared" si="1"/>
        <v>350.00000000000006</v>
      </c>
      <c r="F14" s="91">
        <f t="shared" si="0"/>
        <v>5350</v>
      </c>
      <c r="G14" s="150" t="s">
        <v>3329</v>
      </c>
      <c r="H14" s="85" t="s">
        <v>837</v>
      </c>
      <c r="I14" s="6">
        <v>6</v>
      </c>
      <c r="J14" s="1">
        <v>45580</v>
      </c>
    </row>
    <row r="15" spans="1:10" ht="22.5">
      <c r="A15" s="1" t="s">
        <v>3330</v>
      </c>
      <c r="B15" s="147" t="s">
        <v>692</v>
      </c>
      <c r="C15" s="148" t="s">
        <v>693</v>
      </c>
      <c r="D15" s="4">
        <v>2400</v>
      </c>
      <c r="E15" s="91">
        <f>+F15-D15</f>
        <v>-192</v>
      </c>
      <c r="F15" s="91">
        <v>2208</v>
      </c>
      <c r="G15" s="150" t="s">
        <v>3331</v>
      </c>
      <c r="H15" s="85" t="s">
        <v>837</v>
      </c>
      <c r="I15" s="6">
        <v>2</v>
      </c>
      <c r="J15" s="1">
        <v>45572</v>
      </c>
    </row>
    <row r="16" spans="1:10">
      <c r="A16" s="1" t="s">
        <v>3332</v>
      </c>
      <c r="B16" s="147" t="s">
        <v>1076</v>
      </c>
      <c r="C16" s="148" t="s">
        <v>1114</v>
      </c>
      <c r="D16" s="4">
        <v>1319.7</v>
      </c>
      <c r="E16" s="91">
        <f t="shared" si="1"/>
        <v>92.379000000000005</v>
      </c>
      <c r="F16" s="91">
        <f t="shared" si="0"/>
        <v>1412.079</v>
      </c>
      <c r="G16" s="150" t="s">
        <v>2947</v>
      </c>
      <c r="H16" s="85" t="s">
        <v>837</v>
      </c>
      <c r="I16" s="6">
        <v>1</v>
      </c>
      <c r="J16" s="1">
        <v>45572</v>
      </c>
    </row>
    <row r="17" spans="1:10" ht="22.5">
      <c r="A17" s="114" t="s">
        <v>3333</v>
      </c>
      <c r="B17" s="147" t="s">
        <v>3334</v>
      </c>
      <c r="C17" s="148" t="s">
        <v>1114</v>
      </c>
      <c r="D17" s="4">
        <v>5244.09</v>
      </c>
      <c r="E17" s="91">
        <f t="shared" si="1"/>
        <v>367.08630000000005</v>
      </c>
      <c r="F17" s="91">
        <f t="shared" si="0"/>
        <v>5611.1763000000001</v>
      </c>
      <c r="G17" s="150" t="s">
        <v>3335</v>
      </c>
      <c r="H17" s="85" t="s">
        <v>837</v>
      </c>
      <c r="I17" s="6">
        <v>1</v>
      </c>
      <c r="J17" s="1">
        <v>45572</v>
      </c>
    </row>
    <row r="18" spans="1:10">
      <c r="A18" s="114" t="s">
        <v>3336</v>
      </c>
      <c r="B18" s="147" t="s">
        <v>3337</v>
      </c>
      <c r="C18" s="148" t="s">
        <v>3338</v>
      </c>
      <c r="D18" s="4">
        <v>11933.68</v>
      </c>
      <c r="E18" s="91">
        <f t="shared" si="1"/>
        <v>835.35760000000005</v>
      </c>
      <c r="F18" s="91">
        <f t="shared" si="0"/>
        <v>12769.0376</v>
      </c>
      <c r="G18" s="150" t="s">
        <v>3339</v>
      </c>
      <c r="H18" s="85" t="s">
        <v>837</v>
      </c>
      <c r="I18" s="6">
        <v>2</v>
      </c>
      <c r="J18" s="1">
        <v>45573</v>
      </c>
    </row>
    <row r="19" spans="1:10" ht="22.5">
      <c r="A19" s="114" t="s">
        <v>3340</v>
      </c>
      <c r="B19" s="147" t="s">
        <v>41</v>
      </c>
      <c r="C19" s="148" t="s">
        <v>42</v>
      </c>
      <c r="D19" s="4">
        <v>1739.38</v>
      </c>
      <c r="E19" s="91">
        <f t="shared" si="1"/>
        <v>121.75660000000002</v>
      </c>
      <c r="F19" s="91">
        <f t="shared" si="0"/>
        <v>1861.1366</v>
      </c>
      <c r="G19" s="150" t="s">
        <v>1214</v>
      </c>
      <c r="H19" s="85" t="s">
        <v>837</v>
      </c>
      <c r="I19" s="6">
        <v>3</v>
      </c>
      <c r="J19" s="1">
        <v>45573</v>
      </c>
    </row>
    <row r="20" spans="1:10" ht="22.5">
      <c r="A20" s="114" t="s">
        <v>3341</v>
      </c>
      <c r="B20" s="147" t="s">
        <v>782</v>
      </c>
      <c r="C20" s="148" t="s">
        <v>783</v>
      </c>
      <c r="D20" s="4">
        <v>9245.33</v>
      </c>
      <c r="E20" s="91">
        <v>0</v>
      </c>
      <c r="F20" s="91">
        <f t="shared" si="0"/>
        <v>9245.33</v>
      </c>
      <c r="G20" s="150" t="s">
        <v>3342</v>
      </c>
      <c r="H20" s="85" t="s">
        <v>1021</v>
      </c>
      <c r="I20" s="6">
        <v>12</v>
      </c>
      <c r="J20" s="1">
        <v>45574</v>
      </c>
    </row>
    <row r="21" spans="1:10" ht="22.5">
      <c r="A21" s="114" t="s">
        <v>3343</v>
      </c>
      <c r="B21" s="147" t="s">
        <v>1282</v>
      </c>
      <c r="C21" s="148" t="s">
        <v>1283</v>
      </c>
      <c r="D21" s="4">
        <v>2741.87</v>
      </c>
      <c r="E21" s="91">
        <f t="shared" ref="E21:E33" si="2">+D21*0.07</f>
        <v>191.93090000000001</v>
      </c>
      <c r="F21" s="91">
        <f t="shared" si="0"/>
        <v>2933.8008999999997</v>
      </c>
      <c r="G21" s="150" t="s">
        <v>3344</v>
      </c>
      <c r="H21" s="85" t="s">
        <v>1021</v>
      </c>
      <c r="I21" s="6">
        <v>1</v>
      </c>
      <c r="J21" s="1">
        <v>45573</v>
      </c>
    </row>
    <row r="22" spans="1:10" ht="22.5">
      <c r="A22" s="114" t="s">
        <v>3345</v>
      </c>
      <c r="B22" s="147" t="s">
        <v>1282</v>
      </c>
      <c r="C22" s="148" t="s">
        <v>1283</v>
      </c>
      <c r="D22" s="4">
        <v>1781.25</v>
      </c>
      <c r="E22" s="91">
        <f t="shared" si="2"/>
        <v>124.68750000000001</v>
      </c>
      <c r="F22" s="91">
        <f t="shared" si="0"/>
        <v>1905.9375</v>
      </c>
      <c r="G22" s="150" t="s">
        <v>3346</v>
      </c>
      <c r="H22" s="85" t="s">
        <v>1021</v>
      </c>
      <c r="I22" s="6">
        <v>1</v>
      </c>
      <c r="J22" s="1">
        <v>45573</v>
      </c>
    </row>
    <row r="23" spans="1:10">
      <c r="A23" s="1" t="s">
        <v>3347</v>
      </c>
      <c r="B23" s="147" t="s">
        <v>3348</v>
      </c>
      <c r="C23" s="148" t="s">
        <v>3349</v>
      </c>
      <c r="D23" s="4">
        <v>4720</v>
      </c>
      <c r="E23" s="91">
        <f t="shared" si="2"/>
        <v>330.40000000000003</v>
      </c>
      <c r="F23" s="91">
        <f t="shared" si="0"/>
        <v>5050.3999999999996</v>
      </c>
      <c r="G23" s="150" t="s">
        <v>3350</v>
      </c>
      <c r="H23" s="85" t="s">
        <v>1021</v>
      </c>
      <c r="I23" s="6">
        <v>3</v>
      </c>
      <c r="J23" s="1">
        <v>45574</v>
      </c>
    </row>
    <row r="24" spans="1:10" ht="22.5">
      <c r="A24" s="114" t="s">
        <v>3351</v>
      </c>
      <c r="B24" s="147" t="s">
        <v>1328</v>
      </c>
      <c r="C24" s="148" t="s">
        <v>1329</v>
      </c>
      <c r="D24" s="4">
        <v>1093.1099999999999</v>
      </c>
      <c r="E24" s="91">
        <f t="shared" si="2"/>
        <v>76.517700000000005</v>
      </c>
      <c r="F24" s="91">
        <f t="shared" si="0"/>
        <v>1169.6277</v>
      </c>
      <c r="G24" s="150" t="s">
        <v>3352</v>
      </c>
      <c r="H24" s="85" t="s">
        <v>837</v>
      </c>
      <c r="I24" s="6">
        <v>1</v>
      </c>
      <c r="J24" s="1">
        <v>45576</v>
      </c>
    </row>
    <row r="25" spans="1:10" ht="22.5">
      <c r="A25" s="114" t="s">
        <v>3353</v>
      </c>
      <c r="B25" s="147" t="s">
        <v>1282</v>
      </c>
      <c r="C25" s="148" t="s">
        <v>1283</v>
      </c>
      <c r="D25" s="4">
        <v>1980.22</v>
      </c>
      <c r="E25" s="91">
        <f t="shared" si="2"/>
        <v>138.61540000000002</v>
      </c>
      <c r="F25" s="91">
        <f t="shared" si="0"/>
        <v>2118.8353999999999</v>
      </c>
      <c r="G25" s="150" t="s">
        <v>3354</v>
      </c>
      <c r="H25" s="85" t="s">
        <v>837</v>
      </c>
      <c r="I25" s="6">
        <v>1</v>
      </c>
      <c r="J25" s="1">
        <v>45582</v>
      </c>
    </row>
    <row r="26" spans="1:10" ht="22.5">
      <c r="A26" s="114" t="s">
        <v>3355</v>
      </c>
      <c r="B26" s="147" t="s">
        <v>87</v>
      </c>
      <c r="C26" s="148" t="s">
        <v>1202</v>
      </c>
      <c r="D26" s="4">
        <v>5014.8</v>
      </c>
      <c r="E26" s="91">
        <f t="shared" si="2"/>
        <v>351.03600000000006</v>
      </c>
      <c r="F26" s="91">
        <f t="shared" si="0"/>
        <v>5365.8360000000002</v>
      </c>
      <c r="G26" s="150" t="s">
        <v>3356</v>
      </c>
      <c r="H26" s="85" t="s">
        <v>837</v>
      </c>
      <c r="I26" s="6">
        <v>3</v>
      </c>
      <c r="J26" s="1">
        <v>45582</v>
      </c>
    </row>
    <row r="27" spans="1:10">
      <c r="A27" s="114" t="s">
        <v>3357</v>
      </c>
      <c r="B27" s="147" t="s">
        <v>548</v>
      </c>
      <c r="C27" s="148" t="s">
        <v>549</v>
      </c>
      <c r="D27" s="4">
        <v>14999.98</v>
      </c>
      <c r="E27" s="91">
        <f t="shared" si="2"/>
        <v>1049.9986000000001</v>
      </c>
      <c r="F27" s="91">
        <f t="shared" si="0"/>
        <v>16049.9786</v>
      </c>
      <c r="G27" s="150" t="s">
        <v>3358</v>
      </c>
      <c r="H27" s="85" t="s">
        <v>837</v>
      </c>
      <c r="I27" s="6">
        <v>2</v>
      </c>
      <c r="J27" s="1">
        <v>45587</v>
      </c>
    </row>
    <row r="28" spans="1:10" ht="22.5">
      <c r="A28" s="114" t="s">
        <v>3359</v>
      </c>
      <c r="B28" s="147" t="s">
        <v>1282</v>
      </c>
      <c r="C28" s="148" t="s">
        <v>1283</v>
      </c>
      <c r="D28" s="4">
        <v>2956.84</v>
      </c>
      <c r="E28" s="91">
        <f t="shared" si="2"/>
        <v>206.97880000000004</v>
      </c>
      <c r="F28" s="91">
        <f t="shared" si="0"/>
        <v>3163.8188</v>
      </c>
      <c r="G28" s="150" t="s">
        <v>3360</v>
      </c>
      <c r="H28" s="85" t="s">
        <v>837</v>
      </c>
      <c r="I28" s="6">
        <v>1</v>
      </c>
      <c r="J28" s="1">
        <v>45582</v>
      </c>
    </row>
    <row r="29" spans="1:10">
      <c r="A29" s="114" t="s">
        <v>3361</v>
      </c>
      <c r="B29" s="147" t="s">
        <v>1415</v>
      </c>
      <c r="C29" s="148" t="s">
        <v>1416</v>
      </c>
      <c r="D29" s="4">
        <v>2303.36</v>
      </c>
      <c r="E29" s="91">
        <f t="shared" si="2"/>
        <v>161.23520000000002</v>
      </c>
      <c r="F29" s="91">
        <f t="shared" si="0"/>
        <v>2464.5952000000002</v>
      </c>
      <c r="G29" s="150" t="s">
        <v>2808</v>
      </c>
      <c r="H29" s="85" t="s">
        <v>837</v>
      </c>
      <c r="I29" s="6">
        <v>1</v>
      </c>
      <c r="J29" s="1">
        <v>45582</v>
      </c>
    </row>
    <row r="30" spans="1:10" ht="22.5">
      <c r="A30" s="114" t="s">
        <v>3362</v>
      </c>
      <c r="B30" s="147" t="s">
        <v>1415</v>
      </c>
      <c r="C30" s="148" t="s">
        <v>1416</v>
      </c>
      <c r="D30" s="4">
        <v>1103.8599999999999</v>
      </c>
      <c r="E30" s="91">
        <f t="shared" si="2"/>
        <v>77.270200000000003</v>
      </c>
      <c r="F30" s="91">
        <f t="shared" si="0"/>
        <v>1181.1301999999998</v>
      </c>
      <c r="G30" s="150" t="s">
        <v>3363</v>
      </c>
      <c r="H30" s="85" t="s">
        <v>837</v>
      </c>
      <c r="I30" s="6">
        <v>1</v>
      </c>
      <c r="J30" s="1" t="s">
        <v>3364</v>
      </c>
    </row>
    <row r="31" spans="1:10" ht="22.5">
      <c r="A31" s="114" t="s">
        <v>3365</v>
      </c>
      <c r="B31" s="147" t="s">
        <v>1320</v>
      </c>
      <c r="C31" s="148" t="s">
        <v>1321</v>
      </c>
      <c r="D31" s="4">
        <v>2511.34</v>
      </c>
      <c r="E31" s="91">
        <f t="shared" si="2"/>
        <v>175.79380000000003</v>
      </c>
      <c r="F31" s="91">
        <f t="shared" si="0"/>
        <v>2687.1338000000001</v>
      </c>
      <c r="G31" s="150" t="s">
        <v>3366</v>
      </c>
      <c r="H31" s="85" t="s">
        <v>837</v>
      </c>
      <c r="I31" s="6">
        <v>1</v>
      </c>
      <c r="J31" s="1">
        <v>45582</v>
      </c>
    </row>
    <row r="32" spans="1:10">
      <c r="A32" s="114" t="s">
        <v>3367</v>
      </c>
      <c r="B32" s="147" t="s">
        <v>1328</v>
      </c>
      <c r="C32" s="148" t="s">
        <v>1329</v>
      </c>
      <c r="D32" s="4">
        <v>1025.6600000000001</v>
      </c>
      <c r="E32" s="91">
        <f t="shared" si="2"/>
        <v>71.796200000000013</v>
      </c>
      <c r="F32" s="91">
        <f t="shared" si="0"/>
        <v>1097.4562000000001</v>
      </c>
      <c r="G32" s="150" t="s">
        <v>3368</v>
      </c>
      <c r="H32" s="85" t="s">
        <v>837</v>
      </c>
      <c r="I32" s="6">
        <v>1</v>
      </c>
      <c r="J32" s="1">
        <v>45582</v>
      </c>
    </row>
    <row r="33" spans="1:10" ht="22.5">
      <c r="A33" s="114" t="s">
        <v>3369</v>
      </c>
      <c r="B33" s="147" t="s">
        <v>1320</v>
      </c>
      <c r="C33" s="148" t="s">
        <v>1321</v>
      </c>
      <c r="D33" s="4">
        <v>4768.3</v>
      </c>
      <c r="E33" s="91">
        <f t="shared" si="2"/>
        <v>333.78100000000006</v>
      </c>
      <c r="F33" s="91">
        <f t="shared" si="0"/>
        <v>5102.0810000000001</v>
      </c>
      <c r="G33" s="150" t="s">
        <v>3370</v>
      </c>
      <c r="H33" s="85" t="s">
        <v>837</v>
      </c>
      <c r="I33" s="6">
        <v>1</v>
      </c>
      <c r="J33" s="1">
        <v>45582</v>
      </c>
    </row>
    <row r="34" spans="1:10">
      <c r="A34" s="114" t="s">
        <v>3371</v>
      </c>
      <c r="B34" s="147" t="s">
        <v>1389</v>
      </c>
      <c r="C34" s="148" t="s">
        <v>1390</v>
      </c>
      <c r="D34" s="4">
        <v>3080.67</v>
      </c>
      <c r="E34" s="91">
        <v>193.73</v>
      </c>
      <c r="F34" s="91">
        <f t="shared" si="0"/>
        <v>3274.4</v>
      </c>
      <c r="G34" s="150" t="s">
        <v>3372</v>
      </c>
      <c r="H34" s="85" t="s">
        <v>837</v>
      </c>
      <c r="I34" s="6">
        <v>1</v>
      </c>
      <c r="J34" s="1">
        <v>45582</v>
      </c>
    </row>
    <row r="35" spans="1:10" ht="22.5">
      <c r="A35" s="114" t="s">
        <v>3373</v>
      </c>
      <c r="B35" s="147" t="s">
        <v>1012</v>
      </c>
      <c r="C35" s="148" t="s">
        <v>1013</v>
      </c>
      <c r="D35" s="4">
        <v>2592</v>
      </c>
      <c r="E35" s="91">
        <f>+D35*0.07</f>
        <v>181.44000000000003</v>
      </c>
      <c r="F35" s="91">
        <f>+D35+E35</f>
        <v>2773.44</v>
      </c>
      <c r="G35" s="150" t="s">
        <v>3374</v>
      </c>
      <c r="H35" s="85" t="s">
        <v>837</v>
      </c>
      <c r="I35" s="6">
        <v>2</v>
      </c>
      <c r="J35" s="1">
        <v>45582</v>
      </c>
    </row>
    <row r="36" spans="1:10" ht="22.5">
      <c r="A36" s="114" t="s">
        <v>3375</v>
      </c>
      <c r="B36" s="147" t="s">
        <v>1320</v>
      </c>
      <c r="C36" s="148" t="s">
        <v>1321</v>
      </c>
      <c r="D36" s="4">
        <v>1805.17</v>
      </c>
      <c r="E36" s="91">
        <f t="shared" ref="E36:E40" si="3">+D36*0.07</f>
        <v>126.36190000000002</v>
      </c>
      <c r="F36" s="91">
        <f t="shared" ref="F36:F67" si="4">+D36+E36</f>
        <v>1931.5319000000002</v>
      </c>
      <c r="G36" s="150" t="s">
        <v>3376</v>
      </c>
      <c r="H36" s="85" t="s">
        <v>837</v>
      </c>
      <c r="I36" s="6">
        <v>1</v>
      </c>
      <c r="J36" s="1">
        <v>45586</v>
      </c>
    </row>
    <row r="37" spans="1:10" ht="22.5">
      <c r="A37" s="114" t="s">
        <v>3377</v>
      </c>
      <c r="B37" s="147" t="s">
        <v>1328</v>
      </c>
      <c r="C37" s="148" t="s">
        <v>1329</v>
      </c>
      <c r="D37" s="4">
        <v>3723.3</v>
      </c>
      <c r="E37" s="91">
        <f t="shared" si="3"/>
        <v>260.63100000000003</v>
      </c>
      <c r="F37" s="91">
        <f t="shared" si="4"/>
        <v>3983.931</v>
      </c>
      <c r="G37" s="150" t="s">
        <v>3378</v>
      </c>
      <c r="H37" s="85" t="s">
        <v>837</v>
      </c>
      <c r="I37" s="6">
        <v>1</v>
      </c>
      <c r="J37" s="1">
        <v>45586</v>
      </c>
    </row>
    <row r="38" spans="1:10">
      <c r="A38" s="114" t="s">
        <v>3379</v>
      </c>
      <c r="B38" s="147" t="s">
        <v>1415</v>
      </c>
      <c r="C38" s="148" t="s">
        <v>1416</v>
      </c>
      <c r="D38" s="4">
        <v>1479.83</v>
      </c>
      <c r="E38" s="91">
        <f t="shared" si="3"/>
        <v>103.58810000000001</v>
      </c>
      <c r="F38" s="91">
        <f t="shared" si="4"/>
        <v>1583.4180999999999</v>
      </c>
      <c r="G38" s="150" t="s">
        <v>2717</v>
      </c>
      <c r="H38" s="85" t="s">
        <v>837</v>
      </c>
      <c r="I38" s="6">
        <v>1</v>
      </c>
      <c r="J38" s="1">
        <v>45586</v>
      </c>
    </row>
    <row r="39" spans="1:10" ht="22.5">
      <c r="A39" s="114" t="s">
        <v>3380</v>
      </c>
      <c r="B39" s="147" t="s">
        <v>1415</v>
      </c>
      <c r="C39" s="148" t="s">
        <v>1416</v>
      </c>
      <c r="D39" s="4">
        <v>1369.93</v>
      </c>
      <c r="E39" s="91">
        <f t="shared" si="3"/>
        <v>95.895100000000014</v>
      </c>
      <c r="F39" s="91">
        <f t="shared" si="4"/>
        <v>1465.8251</v>
      </c>
      <c r="G39" s="150" t="s">
        <v>3381</v>
      </c>
      <c r="H39" s="85" t="s">
        <v>837</v>
      </c>
      <c r="I39" s="6">
        <v>1</v>
      </c>
      <c r="J39" s="1">
        <v>45586</v>
      </c>
    </row>
    <row r="40" spans="1:10">
      <c r="A40" s="114" t="s">
        <v>3382</v>
      </c>
      <c r="B40" s="147" t="s">
        <v>1415</v>
      </c>
      <c r="C40" s="148" t="s">
        <v>1416</v>
      </c>
      <c r="D40" s="4">
        <v>3223.13</v>
      </c>
      <c r="E40" s="91">
        <f t="shared" si="3"/>
        <v>225.61910000000003</v>
      </c>
      <c r="F40" s="91">
        <f t="shared" si="4"/>
        <v>3448.7491</v>
      </c>
      <c r="G40" s="150" t="s">
        <v>3383</v>
      </c>
      <c r="H40" s="85" t="s">
        <v>837</v>
      </c>
      <c r="I40" s="6">
        <v>1</v>
      </c>
      <c r="J40" s="1">
        <v>45586</v>
      </c>
    </row>
    <row r="41" spans="1:10" ht="22.5">
      <c r="A41" s="114" t="s">
        <v>3384</v>
      </c>
      <c r="B41" s="147" t="s">
        <v>3385</v>
      </c>
      <c r="C41" s="150" t="s">
        <v>3386</v>
      </c>
      <c r="D41" s="4">
        <v>7560</v>
      </c>
      <c r="E41" s="91">
        <v>0</v>
      </c>
      <c r="F41" s="91">
        <f t="shared" si="4"/>
        <v>7560</v>
      </c>
      <c r="G41" s="150" t="s">
        <v>3387</v>
      </c>
      <c r="H41" s="85" t="s">
        <v>837</v>
      </c>
      <c r="I41" s="6">
        <v>5</v>
      </c>
      <c r="J41" s="1">
        <v>45586</v>
      </c>
    </row>
    <row r="42" spans="1:10" ht="22.5">
      <c r="A42" s="114" t="s">
        <v>3388</v>
      </c>
      <c r="B42" s="147" t="s">
        <v>1363</v>
      </c>
      <c r="C42" s="150" t="s">
        <v>2312</v>
      </c>
      <c r="D42" s="4">
        <v>3536.5</v>
      </c>
      <c r="E42" s="91">
        <f t="shared" ref="E42:E49" si="5">+D42*0.07</f>
        <v>247.55500000000004</v>
      </c>
      <c r="F42" s="91">
        <f t="shared" si="4"/>
        <v>3784.0549999999998</v>
      </c>
      <c r="G42" s="150" t="s">
        <v>3389</v>
      </c>
      <c r="H42" s="85" t="s">
        <v>837</v>
      </c>
      <c r="I42" s="6">
        <v>1</v>
      </c>
      <c r="J42" s="1">
        <v>45590</v>
      </c>
    </row>
    <row r="43" spans="1:10" ht="22.5">
      <c r="A43" s="114" t="s">
        <v>3390</v>
      </c>
      <c r="B43" s="147" t="s">
        <v>1320</v>
      </c>
      <c r="C43" s="148" t="s">
        <v>1321</v>
      </c>
      <c r="D43" s="4">
        <v>6038.22</v>
      </c>
      <c r="E43" s="91">
        <f t="shared" si="5"/>
        <v>422.67540000000008</v>
      </c>
      <c r="F43" s="91">
        <f t="shared" si="4"/>
        <v>6460.8954000000003</v>
      </c>
      <c r="G43" s="150" t="s">
        <v>3391</v>
      </c>
      <c r="H43" s="85" t="s">
        <v>837</v>
      </c>
      <c r="I43" s="6">
        <v>1</v>
      </c>
      <c r="J43" s="1">
        <v>45593</v>
      </c>
    </row>
    <row r="44" spans="1:10" ht="33.75">
      <c r="A44" s="114" t="s">
        <v>3392</v>
      </c>
      <c r="B44" s="147" t="s">
        <v>3393</v>
      </c>
      <c r="C44" s="150" t="s">
        <v>3394</v>
      </c>
      <c r="D44" s="4">
        <v>8000</v>
      </c>
      <c r="E44" s="91">
        <f t="shared" si="5"/>
        <v>560</v>
      </c>
      <c r="F44" s="91">
        <f t="shared" si="4"/>
        <v>8560</v>
      </c>
      <c r="G44" s="150" t="s">
        <v>3395</v>
      </c>
      <c r="H44" s="85" t="s">
        <v>837</v>
      </c>
      <c r="I44" s="6">
        <v>12</v>
      </c>
      <c r="J44" s="1">
        <v>45593</v>
      </c>
    </row>
    <row r="45" spans="1:10">
      <c r="A45" s="114" t="s">
        <v>3396</v>
      </c>
      <c r="B45" s="147" t="s">
        <v>1415</v>
      </c>
      <c r="C45" s="148" t="s">
        <v>1416</v>
      </c>
      <c r="D45" s="4">
        <v>2067.46</v>
      </c>
      <c r="E45" s="91">
        <f t="shared" si="5"/>
        <v>144.72220000000002</v>
      </c>
      <c r="F45" s="91">
        <f t="shared" si="4"/>
        <v>2212.1822000000002</v>
      </c>
      <c r="G45" s="150" t="s">
        <v>3397</v>
      </c>
      <c r="H45" s="85" t="s">
        <v>837</v>
      </c>
      <c r="I45" s="6">
        <v>1</v>
      </c>
      <c r="J45" s="1">
        <v>45593</v>
      </c>
    </row>
    <row r="46" spans="1:10" ht="22.5">
      <c r="A46" s="114" t="s">
        <v>3398</v>
      </c>
      <c r="B46" s="147" t="s">
        <v>1282</v>
      </c>
      <c r="C46" s="148" t="s">
        <v>1283</v>
      </c>
      <c r="D46" s="4">
        <v>1393.32</v>
      </c>
      <c r="E46" s="91">
        <f t="shared" si="5"/>
        <v>97.53240000000001</v>
      </c>
      <c r="F46" s="91">
        <f t="shared" si="4"/>
        <v>1490.8524</v>
      </c>
      <c r="G46" s="150" t="s">
        <v>3399</v>
      </c>
      <c r="H46" s="85" t="s">
        <v>1021</v>
      </c>
      <c r="I46" s="6">
        <v>1</v>
      </c>
      <c r="J46" s="1">
        <v>45593</v>
      </c>
    </row>
    <row r="47" spans="1:10" ht="22.5">
      <c r="A47" s="114" t="s">
        <v>3400</v>
      </c>
      <c r="B47" s="147" t="s">
        <v>467</v>
      </c>
      <c r="C47" s="148" t="s">
        <v>2268</v>
      </c>
      <c r="D47" s="4">
        <v>11900</v>
      </c>
      <c r="E47" s="91">
        <f t="shared" si="5"/>
        <v>833.00000000000011</v>
      </c>
      <c r="F47" s="91">
        <f t="shared" si="4"/>
        <v>12733</v>
      </c>
      <c r="G47" s="150" t="s">
        <v>3401</v>
      </c>
      <c r="H47" s="85" t="s">
        <v>1021</v>
      </c>
      <c r="I47" s="6">
        <v>2</v>
      </c>
      <c r="J47" s="1">
        <v>45593</v>
      </c>
    </row>
    <row r="48" spans="1:10" ht="22.5">
      <c r="A48" s="114" t="s">
        <v>3402</v>
      </c>
      <c r="B48" s="147" t="s">
        <v>1282</v>
      </c>
      <c r="C48" s="148" t="s">
        <v>1283</v>
      </c>
      <c r="D48" s="4">
        <v>5613.39</v>
      </c>
      <c r="E48" s="91">
        <f t="shared" si="5"/>
        <v>392.93730000000005</v>
      </c>
      <c r="F48" s="91">
        <f t="shared" si="4"/>
        <v>6006.3273000000008</v>
      </c>
      <c r="G48" s="150" t="s">
        <v>3403</v>
      </c>
      <c r="H48" s="85" t="s">
        <v>837</v>
      </c>
      <c r="I48" s="6">
        <v>1</v>
      </c>
      <c r="J48" s="1">
        <v>45594</v>
      </c>
    </row>
    <row r="49" spans="1:10" ht="22.5">
      <c r="A49" s="114" t="s">
        <v>3404</v>
      </c>
      <c r="B49" s="147" t="s">
        <v>1328</v>
      </c>
      <c r="C49" s="148" t="s">
        <v>1329</v>
      </c>
      <c r="D49" s="4">
        <v>1383.63</v>
      </c>
      <c r="E49" s="91">
        <f t="shared" si="5"/>
        <v>96.854100000000017</v>
      </c>
      <c r="F49" s="91">
        <f t="shared" si="4"/>
        <v>1480.4841000000001</v>
      </c>
      <c r="G49" s="150" t="s">
        <v>3401</v>
      </c>
      <c r="H49" s="85" t="s">
        <v>837</v>
      </c>
      <c r="I49" s="6">
        <v>1</v>
      </c>
      <c r="J49" s="1">
        <v>45595</v>
      </c>
    </row>
    <row r="50" spans="1:10">
      <c r="A50" s="114" t="s">
        <v>3405</v>
      </c>
      <c r="B50" s="147" t="s">
        <v>1389</v>
      </c>
      <c r="C50" s="148" t="s">
        <v>1390</v>
      </c>
      <c r="D50" s="4">
        <v>3564.31</v>
      </c>
      <c r="E50" s="91">
        <v>221.74</v>
      </c>
      <c r="F50" s="91">
        <f t="shared" si="4"/>
        <v>3786.05</v>
      </c>
      <c r="G50" s="150" t="s">
        <v>3406</v>
      </c>
      <c r="H50" s="85" t="s">
        <v>837</v>
      </c>
      <c r="I50" s="6">
        <v>1</v>
      </c>
      <c r="J50" s="1">
        <v>45595</v>
      </c>
    </row>
    <row r="51" spans="1:10">
      <c r="A51" s="114" t="s">
        <v>3407</v>
      </c>
      <c r="B51" s="147" t="s">
        <v>1381</v>
      </c>
      <c r="C51" s="148" t="s">
        <v>1382</v>
      </c>
      <c r="D51" s="4">
        <v>3781.83</v>
      </c>
      <c r="E51" s="91">
        <f>+D51*0.07</f>
        <v>264.72810000000004</v>
      </c>
      <c r="F51" s="91">
        <f t="shared" si="4"/>
        <v>4046.5581000000002</v>
      </c>
      <c r="G51" s="150" t="s">
        <v>3408</v>
      </c>
      <c r="H51" s="85" t="s">
        <v>837</v>
      </c>
      <c r="I51" s="6">
        <v>1</v>
      </c>
      <c r="J51" s="1">
        <v>45601</v>
      </c>
    </row>
    <row r="52" spans="1:10">
      <c r="A52" s="114" t="s">
        <v>3409</v>
      </c>
      <c r="B52" s="147" t="s">
        <v>3410</v>
      </c>
      <c r="C52" s="148" t="s">
        <v>3411</v>
      </c>
      <c r="D52" s="4">
        <v>4062</v>
      </c>
      <c r="E52" s="91">
        <f>+D52*0.07</f>
        <v>284.34000000000003</v>
      </c>
      <c r="F52" s="91">
        <f t="shared" si="4"/>
        <v>4346.34</v>
      </c>
      <c r="G52" s="150" t="s">
        <v>3412</v>
      </c>
      <c r="H52" s="85" t="s">
        <v>837</v>
      </c>
      <c r="I52" s="6">
        <v>2</v>
      </c>
      <c r="J52" s="1">
        <v>45600</v>
      </c>
    </row>
    <row r="53" spans="1:10" ht="22.5">
      <c r="A53" s="114" t="s">
        <v>3413</v>
      </c>
      <c r="B53" s="147" t="s">
        <v>1282</v>
      </c>
      <c r="C53" s="148" t="s">
        <v>1283</v>
      </c>
      <c r="D53" s="4">
        <v>2386.77</v>
      </c>
      <c r="E53" s="91">
        <f>+D53*0.07</f>
        <v>167.07390000000001</v>
      </c>
      <c r="F53" s="91">
        <f t="shared" si="4"/>
        <v>2553.8438999999998</v>
      </c>
      <c r="G53" s="150" t="s">
        <v>3414</v>
      </c>
      <c r="H53" s="85" t="s">
        <v>837</v>
      </c>
      <c r="I53" s="6">
        <v>1</v>
      </c>
      <c r="J53" s="1">
        <v>45601</v>
      </c>
    </row>
    <row r="54" spans="1:10">
      <c r="A54" s="114" t="s">
        <v>3415</v>
      </c>
      <c r="B54" s="147" t="s">
        <v>1328</v>
      </c>
      <c r="C54" s="148" t="s">
        <v>1329</v>
      </c>
      <c r="D54" s="4">
        <v>3044.52</v>
      </c>
      <c r="E54" s="91">
        <f>+D54*0.07</f>
        <v>213.11640000000003</v>
      </c>
      <c r="F54" s="91">
        <f t="shared" si="4"/>
        <v>3257.6363999999999</v>
      </c>
      <c r="G54" s="150" t="s">
        <v>3416</v>
      </c>
      <c r="H54" s="85" t="s">
        <v>837</v>
      </c>
      <c r="I54" s="6">
        <v>1</v>
      </c>
      <c r="J54" s="1">
        <v>45601</v>
      </c>
    </row>
    <row r="55" spans="1:10">
      <c r="A55" s="114" t="s">
        <v>3417</v>
      </c>
      <c r="B55" s="147" t="s">
        <v>1076</v>
      </c>
      <c r="C55" s="148" t="s">
        <v>1114</v>
      </c>
      <c r="D55" s="4">
        <v>1105.0999999999999</v>
      </c>
      <c r="E55" s="91">
        <f t="shared" ref="E55:E56" si="6">+D55*0.07</f>
        <v>77.356999999999999</v>
      </c>
      <c r="F55" s="91">
        <f t="shared" si="4"/>
        <v>1182.4569999999999</v>
      </c>
      <c r="G55" s="150" t="s">
        <v>2947</v>
      </c>
      <c r="H55" s="85" t="s">
        <v>837</v>
      </c>
      <c r="I55" s="6">
        <v>1</v>
      </c>
      <c r="J55" s="1">
        <v>45601</v>
      </c>
    </row>
    <row r="56" spans="1:10" ht="22.5">
      <c r="A56" s="114" t="s">
        <v>3418</v>
      </c>
      <c r="B56" s="147" t="s">
        <v>426</v>
      </c>
      <c r="C56" s="148" t="s">
        <v>427</v>
      </c>
      <c r="D56" s="4">
        <v>11100</v>
      </c>
      <c r="E56" s="91">
        <f t="shared" si="6"/>
        <v>777.00000000000011</v>
      </c>
      <c r="F56" s="91">
        <f t="shared" si="4"/>
        <v>11877</v>
      </c>
      <c r="G56" s="150" t="s">
        <v>3419</v>
      </c>
      <c r="H56" s="85" t="s">
        <v>837</v>
      </c>
      <c r="I56" s="6">
        <v>2</v>
      </c>
      <c r="J56" s="1">
        <v>45601</v>
      </c>
    </row>
    <row r="57" spans="1:10" ht="22.5">
      <c r="A57" s="114" t="s">
        <v>3420</v>
      </c>
      <c r="B57" s="147" t="s">
        <v>807</v>
      </c>
      <c r="C57" s="148" t="s">
        <v>808</v>
      </c>
      <c r="D57" s="4">
        <v>14800</v>
      </c>
      <c r="E57" s="91">
        <v>0</v>
      </c>
      <c r="F57" s="91">
        <f t="shared" si="4"/>
        <v>14800</v>
      </c>
      <c r="G57" s="150" t="s">
        <v>3421</v>
      </c>
      <c r="H57" s="85" t="s">
        <v>837</v>
      </c>
      <c r="I57" s="6">
        <v>12</v>
      </c>
      <c r="J57" s="1">
        <v>45602</v>
      </c>
    </row>
    <row r="58" spans="1:10">
      <c r="A58" s="114" t="s">
        <v>3422</v>
      </c>
      <c r="B58" s="147" t="s">
        <v>1389</v>
      </c>
      <c r="C58" s="148" t="s">
        <v>1390</v>
      </c>
      <c r="D58" s="4">
        <v>9900.5300000000007</v>
      </c>
      <c r="E58" s="91">
        <v>683.71</v>
      </c>
      <c r="F58" s="91">
        <f t="shared" si="4"/>
        <v>10584.240000000002</v>
      </c>
      <c r="G58" s="150" t="s">
        <v>3423</v>
      </c>
      <c r="H58" s="85" t="s">
        <v>837</v>
      </c>
      <c r="I58" s="6">
        <v>1</v>
      </c>
      <c r="J58" s="1">
        <v>45602</v>
      </c>
    </row>
    <row r="59" spans="1:10" ht="22.5">
      <c r="A59" s="114" t="s">
        <v>3424</v>
      </c>
      <c r="B59" s="147" t="s">
        <v>1320</v>
      </c>
      <c r="C59" s="148" t="s">
        <v>1321</v>
      </c>
      <c r="D59" s="4">
        <v>4046.75</v>
      </c>
      <c r="E59" s="91">
        <f>+D59*0.07</f>
        <v>283.27250000000004</v>
      </c>
      <c r="F59" s="91">
        <f t="shared" si="4"/>
        <v>4330.0225</v>
      </c>
      <c r="G59" s="150" t="s">
        <v>3425</v>
      </c>
      <c r="H59" s="85" t="s">
        <v>837</v>
      </c>
      <c r="I59" s="6">
        <v>1</v>
      </c>
      <c r="J59" s="1">
        <v>45603</v>
      </c>
    </row>
    <row r="60" spans="1:10" ht="33.75">
      <c r="A60" s="114" t="s">
        <v>3426</v>
      </c>
      <c r="B60" s="147" t="s">
        <v>1415</v>
      </c>
      <c r="C60" s="148" t="s">
        <v>1416</v>
      </c>
      <c r="D60" s="4">
        <v>1753.67</v>
      </c>
      <c r="E60" s="91">
        <f>+D60*0.07</f>
        <v>122.75690000000002</v>
      </c>
      <c r="F60" s="91">
        <f t="shared" si="4"/>
        <v>1876.4269000000002</v>
      </c>
      <c r="G60" s="150" t="s">
        <v>3427</v>
      </c>
      <c r="H60" s="85" t="s">
        <v>837</v>
      </c>
      <c r="I60" s="6">
        <v>1</v>
      </c>
      <c r="J60" s="1">
        <v>45604</v>
      </c>
    </row>
    <row r="61" spans="1:10" ht="22.5">
      <c r="A61" s="114" t="s">
        <v>3428</v>
      </c>
      <c r="B61" s="147" t="s">
        <v>1328</v>
      </c>
      <c r="C61" s="148" t="s">
        <v>1329</v>
      </c>
      <c r="D61" s="4">
        <v>1862.66</v>
      </c>
      <c r="E61" s="91">
        <f>+D61*0.07</f>
        <v>130.38620000000003</v>
      </c>
      <c r="F61" s="91">
        <f t="shared" si="4"/>
        <v>1993.0462000000002</v>
      </c>
      <c r="G61" s="150" t="s">
        <v>3429</v>
      </c>
      <c r="H61" s="85" t="s">
        <v>837</v>
      </c>
      <c r="I61" s="6">
        <v>1</v>
      </c>
      <c r="J61" s="1">
        <v>45604</v>
      </c>
    </row>
    <row r="62" spans="1:10" ht="22.5">
      <c r="A62" s="114" t="s">
        <v>3430</v>
      </c>
      <c r="B62" s="147" t="s">
        <v>3431</v>
      </c>
      <c r="C62" s="148" t="s">
        <v>3432</v>
      </c>
      <c r="D62" s="4">
        <v>5912.5</v>
      </c>
      <c r="E62" s="91">
        <f>+D62*0.07</f>
        <v>413.87500000000006</v>
      </c>
      <c r="F62" s="91">
        <f t="shared" si="4"/>
        <v>6326.375</v>
      </c>
      <c r="G62" s="150" t="s">
        <v>3433</v>
      </c>
      <c r="H62" s="85" t="s">
        <v>837</v>
      </c>
      <c r="I62" s="6">
        <v>2</v>
      </c>
      <c r="J62" s="1">
        <v>45607</v>
      </c>
    </row>
    <row r="63" spans="1:10" ht="22.5">
      <c r="A63" s="114" t="s">
        <v>3434</v>
      </c>
      <c r="B63" s="147" t="s">
        <v>2108</v>
      </c>
      <c r="C63" s="148" t="s">
        <v>2109</v>
      </c>
      <c r="D63" s="4">
        <v>1660</v>
      </c>
      <c r="E63" s="91">
        <f t="shared" ref="E63:E68" si="7">+D63*0.07</f>
        <v>116.20000000000002</v>
      </c>
      <c r="F63" s="91">
        <f t="shared" si="4"/>
        <v>1776.2</v>
      </c>
      <c r="G63" s="150" t="s">
        <v>3435</v>
      </c>
      <c r="H63" s="85" t="s">
        <v>837</v>
      </c>
      <c r="I63" s="6">
        <v>2</v>
      </c>
      <c r="J63" s="1">
        <v>45608</v>
      </c>
    </row>
    <row r="64" spans="1:10">
      <c r="A64" s="114" t="s">
        <v>3436</v>
      </c>
      <c r="B64" s="147" t="s">
        <v>61</v>
      </c>
      <c r="C64" s="148" t="s">
        <v>62</v>
      </c>
      <c r="D64" s="4">
        <v>2523.3000000000002</v>
      </c>
      <c r="E64" s="91">
        <f t="shared" si="7"/>
        <v>176.63100000000003</v>
      </c>
      <c r="F64" s="91">
        <f t="shared" si="4"/>
        <v>2699.931</v>
      </c>
      <c r="G64" s="150" t="s">
        <v>3437</v>
      </c>
      <c r="H64" s="85" t="s">
        <v>837</v>
      </c>
      <c r="I64" s="6">
        <v>12</v>
      </c>
      <c r="J64" s="1">
        <v>45608</v>
      </c>
    </row>
    <row r="65" spans="1:10" ht="22.5">
      <c r="A65" s="114" t="s">
        <v>3438</v>
      </c>
      <c r="B65" s="147" t="s">
        <v>2592</v>
      </c>
      <c r="C65" s="148" t="s">
        <v>2593</v>
      </c>
      <c r="D65" s="4">
        <v>1844.09</v>
      </c>
      <c r="E65" s="91">
        <f t="shared" si="7"/>
        <v>129.08629999999999</v>
      </c>
      <c r="F65" s="91">
        <f t="shared" si="4"/>
        <v>1973.1762999999999</v>
      </c>
      <c r="G65" s="150" t="s">
        <v>3439</v>
      </c>
      <c r="H65" s="85" t="s">
        <v>837</v>
      </c>
      <c r="I65" s="6">
        <v>1</v>
      </c>
      <c r="J65" s="1">
        <v>45608</v>
      </c>
    </row>
    <row r="66" spans="1:10">
      <c r="A66" s="114" t="s">
        <v>3440</v>
      </c>
      <c r="B66" s="147" t="s">
        <v>1328</v>
      </c>
      <c r="C66" s="148" t="s">
        <v>1329</v>
      </c>
      <c r="D66" s="4">
        <v>2436.06</v>
      </c>
      <c r="E66" s="91">
        <f t="shared" si="7"/>
        <v>170.52420000000001</v>
      </c>
      <c r="F66" s="91">
        <f t="shared" si="4"/>
        <v>2606.5841999999998</v>
      </c>
      <c r="G66" s="150" t="s">
        <v>3441</v>
      </c>
      <c r="H66" s="85" t="s">
        <v>837</v>
      </c>
      <c r="I66" s="6">
        <v>1</v>
      </c>
      <c r="J66" s="1">
        <v>45609</v>
      </c>
    </row>
    <row r="67" spans="1:10" ht="22.5">
      <c r="A67" s="114" t="s">
        <v>3442</v>
      </c>
      <c r="B67" s="147" t="s">
        <v>1286</v>
      </c>
      <c r="C67" s="148" t="s">
        <v>1287</v>
      </c>
      <c r="D67" s="4">
        <v>2908.68</v>
      </c>
      <c r="E67" s="91">
        <f t="shared" si="7"/>
        <v>203.60760000000002</v>
      </c>
      <c r="F67" s="91">
        <f t="shared" si="4"/>
        <v>3112.2875999999997</v>
      </c>
      <c r="G67" s="150" t="s">
        <v>3443</v>
      </c>
      <c r="H67" s="85" t="s">
        <v>837</v>
      </c>
      <c r="I67" s="6">
        <v>1</v>
      </c>
      <c r="J67" s="1">
        <v>45609</v>
      </c>
    </row>
    <row r="68" spans="1:10" ht="22.5">
      <c r="A68" s="114" t="s">
        <v>3444</v>
      </c>
      <c r="B68" s="147" t="s">
        <v>1328</v>
      </c>
      <c r="C68" s="148" t="s">
        <v>1329</v>
      </c>
      <c r="D68" s="4">
        <v>1485.1</v>
      </c>
      <c r="E68" s="91">
        <f t="shared" si="7"/>
        <v>103.95700000000001</v>
      </c>
      <c r="F68" s="91">
        <f>+D68+E68</f>
        <v>1589.057</v>
      </c>
      <c r="G68" s="150" t="s">
        <v>3445</v>
      </c>
      <c r="H68" s="85" t="s">
        <v>837</v>
      </c>
      <c r="I68" s="6">
        <v>1</v>
      </c>
      <c r="J68" s="1">
        <v>45610</v>
      </c>
    </row>
    <row r="69" spans="1:10" ht="25.5" customHeight="1">
      <c r="A69" s="114" t="s">
        <v>3446</v>
      </c>
      <c r="B69" s="147" t="s">
        <v>864</v>
      </c>
      <c r="C69" s="148" t="s">
        <v>865</v>
      </c>
      <c r="D69" s="4">
        <v>16610</v>
      </c>
      <c r="E69" s="91">
        <v>0</v>
      </c>
      <c r="F69" s="91">
        <f>+D69+E69</f>
        <v>16610</v>
      </c>
      <c r="G69" s="150" t="s">
        <v>3447</v>
      </c>
      <c r="H69" s="85" t="s">
        <v>837</v>
      </c>
      <c r="I69" s="6">
        <v>12</v>
      </c>
      <c r="J69" s="1">
        <v>45616</v>
      </c>
    </row>
    <row r="70" spans="1:10" ht="24.75" customHeight="1">
      <c r="A70" s="114" t="s">
        <v>3448</v>
      </c>
      <c r="B70" s="147" t="s">
        <v>3449</v>
      </c>
      <c r="C70" s="148" t="s">
        <v>3450</v>
      </c>
      <c r="D70" s="4">
        <v>14775</v>
      </c>
      <c r="E70" s="91">
        <f>+D70*0.07</f>
        <v>1034.25</v>
      </c>
      <c r="F70" s="91">
        <f>+D70+E70</f>
        <v>15809.25</v>
      </c>
      <c r="G70" s="150" t="s">
        <v>3451</v>
      </c>
      <c r="H70" s="85" t="s">
        <v>837</v>
      </c>
      <c r="I70" s="6">
        <v>2</v>
      </c>
      <c r="J70" s="1">
        <v>45611</v>
      </c>
    </row>
    <row r="71" spans="1:10" ht="12.75" customHeight="1">
      <c r="A71" s="114" t="s">
        <v>3452</v>
      </c>
      <c r="B71" s="147" t="s">
        <v>131</v>
      </c>
      <c r="C71" s="148" t="s">
        <v>132</v>
      </c>
      <c r="D71" s="4">
        <v>1365</v>
      </c>
      <c r="E71" s="91">
        <f>+D71*0.07</f>
        <v>95.550000000000011</v>
      </c>
      <c r="F71" s="91">
        <f>+D71+E71</f>
        <v>1460.55</v>
      </c>
      <c r="G71" s="150" t="s">
        <v>3453</v>
      </c>
      <c r="H71" s="85" t="s">
        <v>837</v>
      </c>
      <c r="I71" s="6">
        <v>3</v>
      </c>
      <c r="J71" s="1">
        <v>45611</v>
      </c>
    </row>
    <row r="72" spans="1:10" ht="12.75" customHeight="1">
      <c r="A72" s="114" t="s">
        <v>3454</v>
      </c>
      <c r="B72" s="147" t="s">
        <v>411</v>
      </c>
      <c r="C72" s="148" t="s">
        <v>412</v>
      </c>
      <c r="D72" s="4">
        <v>4037.1</v>
      </c>
      <c r="E72" s="91">
        <f t="shared" ref="E72" si="8">+D72*0.07</f>
        <v>282.59700000000004</v>
      </c>
      <c r="F72" s="91">
        <f t="shared" ref="F72:F83" si="9">+D72+E72</f>
        <v>4319.6970000000001</v>
      </c>
      <c r="G72" s="150" t="s">
        <v>3455</v>
      </c>
      <c r="H72" s="85" t="s">
        <v>850</v>
      </c>
      <c r="I72" s="6">
        <v>12</v>
      </c>
      <c r="J72" s="1">
        <v>45615</v>
      </c>
    </row>
    <row r="73" spans="1:10" ht="12.75" customHeight="1">
      <c r="A73" s="114" t="s">
        <v>3456</v>
      </c>
      <c r="B73" s="147" t="s">
        <v>3457</v>
      </c>
      <c r="C73" s="148" t="s">
        <v>3458</v>
      </c>
      <c r="D73" s="4">
        <v>1610.7</v>
      </c>
      <c r="E73" s="91">
        <v>0</v>
      </c>
      <c r="F73" s="91">
        <f t="shared" si="9"/>
        <v>1610.7</v>
      </c>
      <c r="G73" s="150" t="s">
        <v>3459</v>
      </c>
      <c r="H73" s="85" t="s">
        <v>850</v>
      </c>
      <c r="I73" s="6">
        <v>3</v>
      </c>
      <c r="J73" s="1">
        <v>45615</v>
      </c>
    </row>
    <row r="74" spans="1:10" ht="24" customHeight="1">
      <c r="A74" s="114" t="s">
        <v>3460</v>
      </c>
      <c r="B74" s="147" t="s">
        <v>1953</v>
      </c>
      <c r="C74" s="150" t="s">
        <v>3176</v>
      </c>
      <c r="D74" s="4">
        <v>5140.1899999999996</v>
      </c>
      <c r="E74" s="91">
        <f>+D74*0.07</f>
        <v>359.81330000000003</v>
      </c>
      <c r="F74" s="91">
        <f t="shared" si="9"/>
        <v>5500.0032999999994</v>
      </c>
      <c r="G74" s="150" t="s">
        <v>3461</v>
      </c>
      <c r="H74" s="85" t="s">
        <v>837</v>
      </c>
      <c r="I74" s="6">
        <v>3</v>
      </c>
      <c r="J74" s="1">
        <v>45617</v>
      </c>
    </row>
    <row r="75" spans="1:10" ht="24" customHeight="1">
      <c r="A75" s="114" t="s">
        <v>3462</v>
      </c>
      <c r="B75" s="147" t="s">
        <v>2604</v>
      </c>
      <c r="C75" s="148" t="s">
        <v>3463</v>
      </c>
      <c r="D75" s="4">
        <v>5800</v>
      </c>
      <c r="E75" s="91">
        <f t="shared" ref="E75:E83" si="10">+D75*0.07</f>
        <v>406.00000000000006</v>
      </c>
      <c r="F75" s="91">
        <f t="shared" si="9"/>
        <v>6206</v>
      </c>
      <c r="G75" s="150" t="s">
        <v>3464</v>
      </c>
      <c r="H75" s="85" t="s">
        <v>837</v>
      </c>
      <c r="I75" s="6">
        <v>3</v>
      </c>
      <c r="J75" s="1">
        <v>45617</v>
      </c>
    </row>
    <row r="76" spans="1:10" ht="12.75" customHeight="1">
      <c r="A76" s="114" t="s">
        <v>3465</v>
      </c>
      <c r="B76" s="147" t="s">
        <v>1415</v>
      </c>
      <c r="C76" s="148" t="s">
        <v>1416</v>
      </c>
      <c r="D76" s="4">
        <v>1681.39</v>
      </c>
      <c r="E76" s="91">
        <f t="shared" si="10"/>
        <v>117.69730000000001</v>
      </c>
      <c r="F76" s="91">
        <f t="shared" si="9"/>
        <v>1799.0873000000001</v>
      </c>
      <c r="G76" s="150" t="s">
        <v>2254</v>
      </c>
      <c r="H76" s="85" t="s">
        <v>837</v>
      </c>
      <c r="I76" s="6">
        <v>1</v>
      </c>
      <c r="J76" s="1">
        <v>45616</v>
      </c>
    </row>
    <row r="77" spans="1:10" ht="27" customHeight="1">
      <c r="A77" s="114" t="s">
        <v>3466</v>
      </c>
      <c r="B77" s="147" t="s">
        <v>426</v>
      </c>
      <c r="C77" s="148" t="s">
        <v>427</v>
      </c>
      <c r="D77" s="4">
        <v>8845</v>
      </c>
      <c r="E77" s="91">
        <f t="shared" si="10"/>
        <v>619.15000000000009</v>
      </c>
      <c r="F77" s="91">
        <f t="shared" si="9"/>
        <v>9464.15</v>
      </c>
      <c r="G77" s="150" t="s">
        <v>3467</v>
      </c>
      <c r="H77" s="85" t="s">
        <v>837</v>
      </c>
      <c r="I77" s="6">
        <v>4</v>
      </c>
      <c r="J77" s="1">
        <v>45617</v>
      </c>
    </row>
    <row r="78" spans="1:10" ht="12.75" customHeight="1">
      <c r="A78" s="114" t="s">
        <v>3468</v>
      </c>
      <c r="B78" s="147" t="s">
        <v>3469</v>
      </c>
      <c r="C78" s="148" t="s">
        <v>3470</v>
      </c>
      <c r="D78" s="4">
        <v>3800</v>
      </c>
      <c r="E78" s="91">
        <f t="shared" si="10"/>
        <v>266</v>
      </c>
      <c r="F78" s="91">
        <f t="shared" si="9"/>
        <v>4066</v>
      </c>
      <c r="G78" s="150" t="s">
        <v>3471</v>
      </c>
      <c r="H78" s="85" t="s">
        <v>837</v>
      </c>
      <c r="I78" s="6">
        <v>1</v>
      </c>
      <c r="J78" s="1">
        <v>45617</v>
      </c>
    </row>
    <row r="79" spans="1:10" ht="12.75" customHeight="1">
      <c r="A79" s="114" t="s">
        <v>3472</v>
      </c>
      <c r="B79" s="147" t="s">
        <v>1328</v>
      </c>
      <c r="C79" s="148" t="s">
        <v>1329</v>
      </c>
      <c r="D79" s="4">
        <v>2923.34</v>
      </c>
      <c r="E79" s="91">
        <f t="shared" si="10"/>
        <v>204.63380000000004</v>
      </c>
      <c r="F79" s="91">
        <f t="shared" si="9"/>
        <v>3127.9738000000002</v>
      </c>
      <c r="G79" s="150" t="s">
        <v>3473</v>
      </c>
      <c r="H79" s="85" t="s">
        <v>837</v>
      </c>
      <c r="I79" s="6">
        <v>1</v>
      </c>
      <c r="J79" s="1">
        <v>45621</v>
      </c>
    </row>
    <row r="80" spans="1:10" ht="12.75" customHeight="1">
      <c r="A80" s="114" t="s">
        <v>3474</v>
      </c>
      <c r="B80" s="147" t="s">
        <v>1415</v>
      </c>
      <c r="C80" s="148" t="s">
        <v>1416</v>
      </c>
      <c r="D80" s="4">
        <v>1919.23</v>
      </c>
      <c r="E80" s="91">
        <f t="shared" si="10"/>
        <v>134.34610000000001</v>
      </c>
      <c r="F80" s="91">
        <f t="shared" si="9"/>
        <v>2053.5761000000002</v>
      </c>
      <c r="G80" s="150" t="s">
        <v>3475</v>
      </c>
      <c r="H80" s="85" t="s">
        <v>837</v>
      </c>
      <c r="I80" s="6">
        <v>1</v>
      </c>
      <c r="J80" s="1">
        <v>45621</v>
      </c>
    </row>
    <row r="81" spans="1:10" ht="12.75" customHeight="1">
      <c r="A81" s="114" t="s">
        <v>3476</v>
      </c>
      <c r="B81" s="147" t="s">
        <v>2235</v>
      </c>
      <c r="C81" s="148" t="s">
        <v>2236</v>
      </c>
      <c r="D81" s="4">
        <v>1654.43</v>
      </c>
      <c r="E81" s="91">
        <f t="shared" si="10"/>
        <v>115.81010000000002</v>
      </c>
      <c r="F81" s="91">
        <f t="shared" si="9"/>
        <v>1770.2401</v>
      </c>
      <c r="G81" s="150" t="s">
        <v>3477</v>
      </c>
      <c r="H81" s="85" t="s">
        <v>837</v>
      </c>
      <c r="I81" s="6">
        <v>3</v>
      </c>
      <c r="J81" s="1">
        <v>45619</v>
      </c>
    </row>
    <row r="82" spans="1:10" ht="24.75" customHeight="1">
      <c r="A82" s="114" t="s">
        <v>3478</v>
      </c>
      <c r="B82" s="147" t="s">
        <v>131</v>
      </c>
      <c r="C82" s="148" t="s">
        <v>132</v>
      </c>
      <c r="D82" s="4">
        <v>9064</v>
      </c>
      <c r="E82" s="91">
        <f t="shared" si="10"/>
        <v>634.48</v>
      </c>
      <c r="F82" s="91">
        <f t="shared" si="9"/>
        <v>9698.48</v>
      </c>
      <c r="G82" s="150" t="s">
        <v>3479</v>
      </c>
      <c r="H82" s="85" t="s">
        <v>837</v>
      </c>
      <c r="I82" s="6">
        <v>6</v>
      </c>
      <c r="J82" s="1">
        <v>45618</v>
      </c>
    </row>
    <row r="83" spans="1:10" ht="22.5">
      <c r="A83" s="114" t="s">
        <v>3480</v>
      </c>
      <c r="B83" s="147" t="s">
        <v>2592</v>
      </c>
      <c r="C83" s="148" t="s">
        <v>2593</v>
      </c>
      <c r="D83" s="4">
        <v>4312.76</v>
      </c>
      <c r="E83" s="91">
        <f t="shared" si="10"/>
        <v>301.89320000000004</v>
      </c>
      <c r="F83" s="91">
        <f t="shared" si="9"/>
        <v>4614.6532000000007</v>
      </c>
      <c r="G83" s="150" t="s">
        <v>3481</v>
      </c>
      <c r="H83" s="85" t="s">
        <v>837</v>
      </c>
      <c r="I83" s="6">
        <v>1</v>
      </c>
      <c r="J83" s="1">
        <v>45621</v>
      </c>
    </row>
    <row r="84" spans="1:10" ht="22.5">
      <c r="A84" s="114" t="s">
        <v>3482</v>
      </c>
      <c r="B84" s="147" t="s">
        <v>1272</v>
      </c>
      <c r="C84" s="148" t="s">
        <v>1273</v>
      </c>
      <c r="D84" s="4">
        <v>1826.09</v>
      </c>
      <c r="E84" s="91">
        <f>+F84-D84</f>
        <v>-146.08999999999992</v>
      </c>
      <c r="F84" s="91">
        <v>1680</v>
      </c>
      <c r="G84" s="150" t="s">
        <v>2343</v>
      </c>
      <c r="H84" s="85" t="s">
        <v>837</v>
      </c>
      <c r="I84" s="6">
        <v>12</v>
      </c>
      <c r="J84" s="1">
        <v>45622</v>
      </c>
    </row>
    <row r="85" spans="1:10" ht="22.5">
      <c r="A85" s="114" t="s">
        <v>3483</v>
      </c>
      <c r="B85" s="147" t="s">
        <v>901</v>
      </c>
      <c r="C85" s="148" t="s">
        <v>902</v>
      </c>
      <c r="D85" s="4">
        <v>3700</v>
      </c>
      <c r="E85" s="91">
        <f>+D85*0.07</f>
        <v>259</v>
      </c>
      <c r="F85" s="91">
        <f>+D85+E85</f>
        <v>3959</v>
      </c>
      <c r="G85" s="150" t="s">
        <v>3484</v>
      </c>
      <c r="H85" s="85" t="s">
        <v>837</v>
      </c>
      <c r="I85" s="6">
        <v>3</v>
      </c>
      <c r="J85" s="1">
        <v>45622</v>
      </c>
    </row>
    <row r="86" spans="1:10">
      <c r="A86" s="114" t="s">
        <v>3485</v>
      </c>
      <c r="B86" s="147" t="s">
        <v>3486</v>
      </c>
      <c r="C86" s="148" t="s">
        <v>3487</v>
      </c>
      <c r="D86" s="4">
        <v>6950</v>
      </c>
      <c r="E86" s="91">
        <f t="shared" ref="E86:E91" si="11">+D86*0.07</f>
        <v>486.50000000000006</v>
      </c>
      <c r="F86" s="91">
        <f t="shared" ref="F86:F143" si="12">+D86+E86</f>
        <v>7436.5</v>
      </c>
      <c r="G86" s="150" t="s">
        <v>3488</v>
      </c>
      <c r="H86" s="85" t="s">
        <v>837</v>
      </c>
      <c r="I86" s="6">
        <v>2</v>
      </c>
      <c r="J86" s="1">
        <v>45623</v>
      </c>
    </row>
    <row r="87" spans="1:10" ht="22.5">
      <c r="A87" s="114" t="s">
        <v>3489</v>
      </c>
      <c r="B87" s="147" t="s">
        <v>3083</v>
      </c>
      <c r="C87" s="148" t="s">
        <v>3084</v>
      </c>
      <c r="D87" s="4">
        <v>2835</v>
      </c>
      <c r="E87" s="91">
        <f t="shared" si="11"/>
        <v>198.45000000000002</v>
      </c>
      <c r="F87" s="91">
        <f t="shared" si="12"/>
        <v>3033.45</v>
      </c>
      <c r="G87" s="150" t="s">
        <v>3490</v>
      </c>
      <c r="H87" s="85" t="s">
        <v>837</v>
      </c>
      <c r="I87" s="6">
        <v>1</v>
      </c>
      <c r="J87" s="1">
        <v>45623</v>
      </c>
    </row>
    <row r="88" spans="1:10" ht="22.5">
      <c r="A88" s="114" t="s">
        <v>3491</v>
      </c>
      <c r="B88" s="147" t="s">
        <v>1328</v>
      </c>
      <c r="C88" s="148" t="s">
        <v>1329</v>
      </c>
      <c r="D88" s="4">
        <v>2985.15</v>
      </c>
      <c r="E88" s="91">
        <f t="shared" si="11"/>
        <v>208.96050000000002</v>
      </c>
      <c r="F88" s="91">
        <f t="shared" si="12"/>
        <v>3194.1105000000002</v>
      </c>
      <c r="G88" s="150" t="s">
        <v>3492</v>
      </c>
      <c r="H88" s="85" t="s">
        <v>837</v>
      </c>
      <c r="I88" s="6">
        <v>1</v>
      </c>
      <c r="J88" s="1">
        <v>45623</v>
      </c>
    </row>
    <row r="89" spans="1:10" ht="22.5">
      <c r="A89" s="114" t="s">
        <v>3493</v>
      </c>
      <c r="B89" s="147" t="s">
        <v>1389</v>
      </c>
      <c r="C89" s="148" t="s">
        <v>1390</v>
      </c>
      <c r="D89" s="4">
        <v>11313.89</v>
      </c>
      <c r="E89" s="91">
        <f t="shared" si="11"/>
        <v>791.97230000000002</v>
      </c>
      <c r="F89" s="91">
        <f t="shared" si="12"/>
        <v>12105.862299999999</v>
      </c>
      <c r="G89" s="150" t="s">
        <v>3494</v>
      </c>
      <c r="H89" s="85" t="s">
        <v>837</v>
      </c>
      <c r="I89" s="6">
        <v>1</v>
      </c>
      <c r="J89" s="1">
        <v>45628</v>
      </c>
    </row>
    <row r="90" spans="1:10" ht="22.5">
      <c r="A90" s="114" t="s">
        <v>3495</v>
      </c>
      <c r="B90" s="147" t="s">
        <v>1320</v>
      </c>
      <c r="C90" s="148" t="s">
        <v>1321</v>
      </c>
      <c r="D90" s="4">
        <v>1691</v>
      </c>
      <c r="E90" s="91">
        <f t="shared" si="11"/>
        <v>118.37</v>
      </c>
      <c r="F90" s="91">
        <f t="shared" si="12"/>
        <v>1809.37</v>
      </c>
      <c r="G90" s="150" t="s">
        <v>3496</v>
      </c>
      <c r="H90" s="85" t="s">
        <v>837</v>
      </c>
      <c r="I90" s="6">
        <v>1</v>
      </c>
      <c r="J90" s="1">
        <v>45628</v>
      </c>
    </row>
    <row r="91" spans="1:10" ht="22.5">
      <c r="A91" s="114" t="s">
        <v>3497</v>
      </c>
      <c r="B91" s="147" t="s">
        <v>1286</v>
      </c>
      <c r="C91" s="148" t="s">
        <v>1287</v>
      </c>
      <c r="D91" s="4">
        <v>2824.43</v>
      </c>
      <c r="E91" s="91">
        <f t="shared" si="11"/>
        <v>197.71010000000001</v>
      </c>
      <c r="F91" s="91">
        <f t="shared" si="12"/>
        <v>3022.1400999999996</v>
      </c>
      <c r="G91" s="150" t="s">
        <v>3498</v>
      </c>
      <c r="H91" s="85" t="s">
        <v>837</v>
      </c>
      <c r="I91" s="6">
        <v>1</v>
      </c>
      <c r="J91" s="1">
        <v>45628</v>
      </c>
    </row>
    <row r="92" spans="1:10" ht="22.5">
      <c r="A92" s="114" t="s">
        <v>3499</v>
      </c>
      <c r="B92" s="147" t="s">
        <v>3500</v>
      </c>
      <c r="C92" s="148" t="s">
        <v>3501</v>
      </c>
      <c r="D92" s="4">
        <v>5000</v>
      </c>
      <c r="E92" s="91">
        <v>0</v>
      </c>
      <c r="F92" s="91">
        <f t="shared" si="12"/>
        <v>5000</v>
      </c>
      <c r="G92" s="150" t="s">
        <v>3502</v>
      </c>
      <c r="H92" s="85" t="s">
        <v>837</v>
      </c>
      <c r="I92" s="6">
        <v>6</v>
      </c>
      <c r="J92" s="1">
        <v>45629</v>
      </c>
    </row>
    <row r="93" spans="1:10" ht="22.5">
      <c r="A93" s="114" t="s">
        <v>3503</v>
      </c>
      <c r="B93" s="147" t="s">
        <v>1328</v>
      </c>
      <c r="C93" s="148" t="s">
        <v>1329</v>
      </c>
      <c r="D93" s="4">
        <v>4038.38</v>
      </c>
      <c r="E93" s="91">
        <f>+D93*0.07</f>
        <v>282.68660000000006</v>
      </c>
      <c r="F93" s="91">
        <f t="shared" si="12"/>
        <v>4321.0666000000001</v>
      </c>
      <c r="G93" s="150" t="s">
        <v>3504</v>
      </c>
      <c r="H93" s="85" t="s">
        <v>837</v>
      </c>
      <c r="I93" s="6">
        <v>1</v>
      </c>
      <c r="J93" s="1">
        <v>45628</v>
      </c>
    </row>
    <row r="94" spans="1:10">
      <c r="A94" s="114" t="s">
        <v>3505</v>
      </c>
      <c r="B94" s="147" t="s">
        <v>1320</v>
      </c>
      <c r="C94" s="148" t="s">
        <v>1321</v>
      </c>
      <c r="D94" s="4">
        <v>2309.6</v>
      </c>
      <c r="E94" s="91">
        <f>+D94*0.07</f>
        <v>161.672</v>
      </c>
      <c r="F94" s="91">
        <f t="shared" si="12"/>
        <v>2471.2719999999999</v>
      </c>
      <c r="G94" s="155" t="s">
        <v>3506</v>
      </c>
      <c r="H94" s="85" t="s">
        <v>837</v>
      </c>
      <c r="I94" s="6">
        <v>1</v>
      </c>
      <c r="J94" s="1">
        <v>45629</v>
      </c>
    </row>
    <row r="95" spans="1:10">
      <c r="A95" s="114" t="s">
        <v>3507</v>
      </c>
      <c r="B95" s="147" t="s">
        <v>306</v>
      </c>
      <c r="C95" s="148" t="s">
        <v>457</v>
      </c>
      <c r="D95" s="4">
        <v>2000</v>
      </c>
      <c r="E95" s="91">
        <f>+D95*0.07</f>
        <v>140</v>
      </c>
      <c r="F95" s="91">
        <f t="shared" si="12"/>
        <v>2140</v>
      </c>
      <c r="G95" s="155" t="s">
        <v>3508</v>
      </c>
      <c r="H95" s="85" t="s">
        <v>837</v>
      </c>
      <c r="I95" s="6">
        <v>1</v>
      </c>
      <c r="J95" s="1">
        <v>45631</v>
      </c>
    </row>
    <row r="96" spans="1:10" ht="22.5">
      <c r="A96" s="114" t="s">
        <v>3509</v>
      </c>
      <c r="B96" s="147" t="s">
        <v>1282</v>
      </c>
      <c r="C96" s="148" t="s">
        <v>1283</v>
      </c>
      <c r="D96" s="4">
        <v>3505.3</v>
      </c>
      <c r="E96" s="91">
        <f t="shared" ref="E96:E120" si="13">+D96*0.07</f>
        <v>245.37100000000004</v>
      </c>
      <c r="F96" s="91">
        <f t="shared" si="12"/>
        <v>3750.6710000000003</v>
      </c>
      <c r="G96" s="155" t="s">
        <v>3510</v>
      </c>
      <c r="H96" s="85" t="s">
        <v>837</v>
      </c>
      <c r="I96" s="6">
        <v>1</v>
      </c>
      <c r="J96" s="1">
        <v>45630</v>
      </c>
    </row>
    <row r="97" spans="1:10" ht="22.5">
      <c r="A97" s="114" t="s">
        <v>3511</v>
      </c>
      <c r="B97" s="147" t="s">
        <v>1320</v>
      </c>
      <c r="C97" s="148" t="s">
        <v>1321</v>
      </c>
      <c r="D97" s="4">
        <v>6128.48</v>
      </c>
      <c r="E97" s="91">
        <f t="shared" si="13"/>
        <v>428.99360000000001</v>
      </c>
      <c r="F97" s="91">
        <f t="shared" si="12"/>
        <v>6557.4735999999994</v>
      </c>
      <c r="G97" s="155" t="s">
        <v>3512</v>
      </c>
      <c r="H97" s="85" t="s">
        <v>837</v>
      </c>
      <c r="I97" s="6">
        <v>1</v>
      </c>
      <c r="J97" s="1">
        <v>45630</v>
      </c>
    </row>
    <row r="98" spans="1:10" ht="22.5">
      <c r="A98" s="114" t="s">
        <v>3513</v>
      </c>
      <c r="B98" s="147" t="s">
        <v>1282</v>
      </c>
      <c r="C98" s="148" t="s">
        <v>1283</v>
      </c>
      <c r="D98" s="4">
        <v>1465.49</v>
      </c>
      <c r="E98" s="91">
        <f t="shared" si="13"/>
        <v>102.58430000000001</v>
      </c>
      <c r="F98" s="91">
        <f t="shared" si="12"/>
        <v>1568.0743</v>
      </c>
      <c r="G98" s="155" t="s">
        <v>3514</v>
      </c>
      <c r="H98" s="85" t="s">
        <v>837</v>
      </c>
      <c r="I98" s="6">
        <v>1</v>
      </c>
      <c r="J98" s="1">
        <v>45630</v>
      </c>
    </row>
    <row r="99" spans="1:10" ht="22.5">
      <c r="A99" s="114" t="s">
        <v>3515</v>
      </c>
      <c r="B99" s="147" t="s">
        <v>2225</v>
      </c>
      <c r="C99" s="148" t="s">
        <v>2226</v>
      </c>
      <c r="D99" s="4">
        <v>11100</v>
      </c>
      <c r="E99" s="91">
        <f t="shared" si="13"/>
        <v>777.00000000000011</v>
      </c>
      <c r="F99" s="91">
        <f t="shared" si="12"/>
        <v>11877</v>
      </c>
      <c r="G99" s="155" t="s">
        <v>3516</v>
      </c>
      <c r="H99" s="85" t="s">
        <v>837</v>
      </c>
      <c r="I99" s="6">
        <v>3</v>
      </c>
      <c r="J99" s="1">
        <v>45630</v>
      </c>
    </row>
    <row r="100" spans="1:10">
      <c r="A100" s="114" t="s">
        <v>3517</v>
      </c>
      <c r="B100" s="147" t="s">
        <v>3518</v>
      </c>
      <c r="C100" s="148" t="s">
        <v>3519</v>
      </c>
      <c r="D100" s="4">
        <v>13696</v>
      </c>
      <c r="E100" s="91">
        <f t="shared" si="13"/>
        <v>958.72000000000014</v>
      </c>
      <c r="F100" s="91">
        <f t="shared" si="12"/>
        <v>14654.72</v>
      </c>
      <c r="G100" s="155" t="s">
        <v>3520</v>
      </c>
      <c r="H100" s="85" t="s">
        <v>837</v>
      </c>
      <c r="I100" s="6">
        <v>3</v>
      </c>
      <c r="J100" s="1">
        <v>45630</v>
      </c>
    </row>
    <row r="101" spans="1:10" ht="22.5">
      <c r="A101" s="114" t="s">
        <v>3521</v>
      </c>
      <c r="B101" s="147" t="s">
        <v>1921</v>
      </c>
      <c r="C101" s="148" t="s">
        <v>1922</v>
      </c>
      <c r="D101" s="4">
        <v>14990</v>
      </c>
      <c r="E101" s="91">
        <f t="shared" si="13"/>
        <v>1049.3000000000002</v>
      </c>
      <c r="F101" s="91">
        <f t="shared" si="12"/>
        <v>16039.3</v>
      </c>
      <c r="G101" s="155" t="s">
        <v>3522</v>
      </c>
      <c r="H101" s="85" t="s">
        <v>837</v>
      </c>
      <c r="I101" s="6">
        <v>6</v>
      </c>
      <c r="J101" s="1">
        <v>45630</v>
      </c>
    </row>
    <row r="102" spans="1:10">
      <c r="A102" s="114" t="s">
        <v>3523</v>
      </c>
      <c r="B102" s="147" t="s">
        <v>3524</v>
      </c>
      <c r="C102" s="148" t="s">
        <v>3525</v>
      </c>
      <c r="D102" s="4">
        <v>13350.96</v>
      </c>
      <c r="E102" s="91">
        <f t="shared" si="13"/>
        <v>934.56720000000007</v>
      </c>
      <c r="F102" s="91">
        <f t="shared" si="12"/>
        <v>14285.527199999999</v>
      </c>
      <c r="G102" s="155" t="s">
        <v>3526</v>
      </c>
      <c r="H102" s="85" t="s">
        <v>837</v>
      </c>
      <c r="I102" s="6">
        <v>10</v>
      </c>
      <c r="J102" s="1">
        <v>45631</v>
      </c>
    </row>
    <row r="103" spans="1:10" ht="22.5">
      <c r="A103" s="114" t="s">
        <v>3527</v>
      </c>
      <c r="B103" s="147" t="s">
        <v>1282</v>
      </c>
      <c r="C103" s="148" t="s">
        <v>1283</v>
      </c>
      <c r="D103" s="4">
        <v>2415.64</v>
      </c>
      <c r="E103" s="91">
        <f t="shared" si="13"/>
        <v>169.09480000000002</v>
      </c>
      <c r="F103" s="91">
        <f t="shared" si="12"/>
        <v>2584.7347999999997</v>
      </c>
      <c r="G103" s="155" t="s">
        <v>3528</v>
      </c>
      <c r="H103" s="85" t="s">
        <v>837</v>
      </c>
      <c r="I103" s="6">
        <v>1</v>
      </c>
      <c r="J103" s="1">
        <v>45630</v>
      </c>
    </row>
    <row r="104" spans="1:10" ht="22.5">
      <c r="A104" s="114" t="s">
        <v>3529</v>
      </c>
      <c r="B104" s="147" t="s">
        <v>1282</v>
      </c>
      <c r="C104" s="148" t="s">
        <v>1283</v>
      </c>
      <c r="D104" s="4">
        <v>2277.2800000000002</v>
      </c>
      <c r="E104" s="91">
        <f t="shared" si="13"/>
        <v>159.40960000000004</v>
      </c>
      <c r="F104" s="91">
        <f t="shared" si="12"/>
        <v>2436.6896000000002</v>
      </c>
      <c r="G104" s="155" t="s">
        <v>3530</v>
      </c>
      <c r="H104" s="85" t="s">
        <v>837</v>
      </c>
      <c r="I104" s="6">
        <v>1</v>
      </c>
      <c r="J104" s="1">
        <v>45630</v>
      </c>
    </row>
    <row r="105" spans="1:10" ht="22.5">
      <c r="A105" s="114" t="s">
        <v>3531</v>
      </c>
      <c r="B105" s="147" t="s">
        <v>1320</v>
      </c>
      <c r="C105" s="148" t="s">
        <v>1321</v>
      </c>
      <c r="D105" s="4">
        <v>2523.31</v>
      </c>
      <c r="E105" s="91">
        <f t="shared" si="13"/>
        <v>176.63170000000002</v>
      </c>
      <c r="F105" s="91">
        <f t="shared" si="12"/>
        <v>2699.9416999999999</v>
      </c>
      <c r="G105" s="155" t="s">
        <v>3532</v>
      </c>
      <c r="H105" s="85" t="s">
        <v>837</v>
      </c>
      <c r="I105" s="6">
        <v>1</v>
      </c>
      <c r="J105" s="1">
        <v>45631</v>
      </c>
    </row>
    <row r="106" spans="1:10" ht="22.5">
      <c r="A106" s="114" t="s">
        <v>3533</v>
      </c>
      <c r="B106" s="147" t="s">
        <v>1389</v>
      </c>
      <c r="C106" s="148" t="s">
        <v>1390</v>
      </c>
      <c r="D106" s="4">
        <v>3584.78</v>
      </c>
      <c r="E106" s="91">
        <f t="shared" si="13"/>
        <v>250.93460000000005</v>
      </c>
      <c r="F106" s="91">
        <f t="shared" si="12"/>
        <v>3835.7146000000002</v>
      </c>
      <c r="G106" s="155" t="s">
        <v>3534</v>
      </c>
      <c r="H106" s="85" t="s">
        <v>837</v>
      </c>
      <c r="I106" s="6">
        <v>1</v>
      </c>
      <c r="J106" s="1">
        <v>45631</v>
      </c>
    </row>
    <row r="107" spans="1:10" ht="22.5">
      <c r="A107" s="114" t="s">
        <v>3535</v>
      </c>
      <c r="B107" s="147" t="s">
        <v>1415</v>
      </c>
      <c r="C107" s="148" t="s">
        <v>1416</v>
      </c>
      <c r="D107" s="4">
        <v>3846.33</v>
      </c>
      <c r="E107" s="91">
        <f t="shared" si="13"/>
        <v>269.24310000000003</v>
      </c>
      <c r="F107" s="91">
        <f t="shared" si="12"/>
        <v>4115.5730999999996</v>
      </c>
      <c r="G107" s="155" t="s">
        <v>3536</v>
      </c>
      <c r="H107" s="85" t="s">
        <v>837</v>
      </c>
      <c r="I107" s="6">
        <v>1</v>
      </c>
      <c r="J107" s="1">
        <v>45631</v>
      </c>
    </row>
    <row r="108" spans="1:10" ht="22.5">
      <c r="A108" s="114" t="s">
        <v>3537</v>
      </c>
      <c r="B108" s="147" t="s">
        <v>1389</v>
      </c>
      <c r="C108" s="148" t="s">
        <v>1390</v>
      </c>
      <c r="D108" s="4">
        <v>10689.26</v>
      </c>
      <c r="E108" s="91">
        <f t="shared" si="13"/>
        <v>748.24820000000011</v>
      </c>
      <c r="F108" s="91">
        <f t="shared" si="12"/>
        <v>11437.5082</v>
      </c>
      <c r="G108" s="155" t="s">
        <v>3538</v>
      </c>
      <c r="H108" s="85" t="s">
        <v>837</v>
      </c>
      <c r="I108" s="6">
        <v>1</v>
      </c>
      <c r="J108" s="1">
        <v>45631</v>
      </c>
    </row>
    <row r="109" spans="1:10" ht="22.5">
      <c r="A109" s="114" t="s">
        <v>3539</v>
      </c>
      <c r="B109" s="147" t="s">
        <v>1320</v>
      </c>
      <c r="C109" s="148" t="s">
        <v>1321</v>
      </c>
      <c r="D109" s="4">
        <v>1866.17</v>
      </c>
      <c r="E109" s="91">
        <f t="shared" si="13"/>
        <v>130.63190000000003</v>
      </c>
      <c r="F109" s="91">
        <f t="shared" si="12"/>
        <v>1996.8019000000002</v>
      </c>
      <c r="G109" s="155" t="s">
        <v>3540</v>
      </c>
      <c r="H109" s="85" t="s">
        <v>837</v>
      </c>
      <c r="I109" s="6">
        <v>1</v>
      </c>
      <c r="J109" s="1">
        <v>45636</v>
      </c>
    </row>
    <row r="110" spans="1:10" ht="22.5">
      <c r="A110" s="114" t="s">
        <v>3541</v>
      </c>
      <c r="B110" s="147" t="s">
        <v>1328</v>
      </c>
      <c r="C110" s="148" t="s">
        <v>1329</v>
      </c>
      <c r="D110" s="4">
        <v>3441.81</v>
      </c>
      <c r="E110" s="91">
        <f t="shared" si="13"/>
        <v>240.92670000000001</v>
      </c>
      <c r="F110" s="91">
        <f t="shared" si="12"/>
        <v>3682.7366999999999</v>
      </c>
      <c r="G110" s="155" t="s">
        <v>3542</v>
      </c>
      <c r="H110" s="85" t="s">
        <v>837</v>
      </c>
      <c r="I110" s="6">
        <v>1</v>
      </c>
      <c r="J110" s="1">
        <v>45636</v>
      </c>
    </row>
    <row r="111" spans="1:10">
      <c r="A111" s="114" t="s">
        <v>3543</v>
      </c>
      <c r="B111" s="147" t="s">
        <v>302</v>
      </c>
      <c r="C111" s="148" t="s">
        <v>464</v>
      </c>
      <c r="D111" s="4">
        <v>2800</v>
      </c>
      <c r="E111" s="91">
        <f t="shared" si="13"/>
        <v>196.00000000000003</v>
      </c>
      <c r="F111" s="91">
        <f t="shared" si="12"/>
        <v>2996</v>
      </c>
      <c r="G111" s="155" t="s">
        <v>3544</v>
      </c>
      <c r="H111" s="85" t="s">
        <v>837</v>
      </c>
      <c r="I111" s="6">
        <v>1</v>
      </c>
      <c r="J111" s="1">
        <v>45636</v>
      </c>
    </row>
    <row r="112" spans="1:10" ht="22.5">
      <c r="A112" s="114" t="s">
        <v>3545</v>
      </c>
      <c r="B112" s="147" t="s">
        <v>1320</v>
      </c>
      <c r="C112" s="148" t="s">
        <v>1321</v>
      </c>
      <c r="D112" s="4">
        <v>5460.82</v>
      </c>
      <c r="E112" s="91">
        <f t="shared" si="13"/>
        <v>382.25740000000002</v>
      </c>
      <c r="F112" s="91">
        <f t="shared" si="12"/>
        <v>5843.0774000000001</v>
      </c>
      <c r="G112" s="155" t="s">
        <v>3546</v>
      </c>
      <c r="H112" s="85" t="s">
        <v>837</v>
      </c>
      <c r="I112" s="6">
        <v>1</v>
      </c>
      <c r="J112" s="1">
        <v>45636</v>
      </c>
    </row>
    <row r="113" spans="1:10" ht="22.5">
      <c r="A113" s="114" t="s">
        <v>3547</v>
      </c>
      <c r="B113" s="147" t="s">
        <v>1320</v>
      </c>
      <c r="C113" s="148" t="s">
        <v>1321</v>
      </c>
      <c r="D113" s="4">
        <v>4930.45</v>
      </c>
      <c r="E113" s="91">
        <f t="shared" si="13"/>
        <v>345.13150000000002</v>
      </c>
      <c r="F113" s="91">
        <f t="shared" si="12"/>
        <v>5275.5815000000002</v>
      </c>
      <c r="G113" s="155" t="s">
        <v>3548</v>
      </c>
      <c r="H113" s="85" t="s">
        <v>837</v>
      </c>
      <c r="I113" s="6">
        <v>1</v>
      </c>
      <c r="J113" s="1">
        <v>45636</v>
      </c>
    </row>
    <row r="114" spans="1:10" ht="22.5">
      <c r="A114" s="114" t="s">
        <v>3549</v>
      </c>
      <c r="B114" s="147" t="s">
        <v>302</v>
      </c>
      <c r="C114" s="148" t="s">
        <v>464</v>
      </c>
      <c r="D114" s="4">
        <v>4000</v>
      </c>
      <c r="E114" s="91">
        <f t="shared" si="13"/>
        <v>280</v>
      </c>
      <c r="F114" s="91">
        <f t="shared" si="12"/>
        <v>4280</v>
      </c>
      <c r="G114" s="155" t="s">
        <v>3550</v>
      </c>
      <c r="H114" s="85" t="s">
        <v>837</v>
      </c>
      <c r="I114" s="6">
        <v>1</v>
      </c>
      <c r="J114" s="1">
        <v>45637</v>
      </c>
    </row>
    <row r="115" spans="1:10" ht="22.5">
      <c r="A115" s="114" t="s">
        <v>3551</v>
      </c>
      <c r="B115" s="147" t="s">
        <v>306</v>
      </c>
      <c r="C115" s="148" t="s">
        <v>457</v>
      </c>
      <c r="D115" s="4">
        <v>4286</v>
      </c>
      <c r="E115" s="91">
        <f t="shared" si="13"/>
        <v>300.02000000000004</v>
      </c>
      <c r="F115" s="91">
        <f t="shared" si="12"/>
        <v>4586.0200000000004</v>
      </c>
      <c r="G115" s="155" t="s">
        <v>3552</v>
      </c>
      <c r="H115" s="85" t="s">
        <v>837</v>
      </c>
      <c r="I115" s="6">
        <v>1</v>
      </c>
      <c r="J115" s="1">
        <v>45637</v>
      </c>
    </row>
    <row r="116" spans="1:10" ht="22.5">
      <c r="A116" s="114" t="s">
        <v>3553</v>
      </c>
      <c r="B116" s="147" t="s">
        <v>3554</v>
      </c>
      <c r="C116" s="148" t="s">
        <v>3555</v>
      </c>
      <c r="D116" s="4">
        <v>3925</v>
      </c>
      <c r="E116" s="91">
        <f t="shared" si="13"/>
        <v>274.75</v>
      </c>
      <c r="F116" s="91">
        <f t="shared" si="12"/>
        <v>4199.75</v>
      </c>
      <c r="G116" s="155" t="s">
        <v>3556</v>
      </c>
      <c r="H116" s="85" t="s">
        <v>850</v>
      </c>
      <c r="I116" s="6">
        <v>3</v>
      </c>
      <c r="J116" s="1">
        <v>45637</v>
      </c>
    </row>
    <row r="117" spans="1:10" ht="22.5">
      <c r="A117" s="114" t="s">
        <v>3557</v>
      </c>
      <c r="B117" s="147" t="s">
        <v>1314</v>
      </c>
      <c r="C117" s="148" t="s">
        <v>1315</v>
      </c>
      <c r="D117" s="4">
        <v>2900</v>
      </c>
      <c r="E117" s="91">
        <f t="shared" si="13"/>
        <v>203.00000000000003</v>
      </c>
      <c r="F117" s="91">
        <f t="shared" si="12"/>
        <v>3103</v>
      </c>
      <c r="G117" s="155" t="s">
        <v>3558</v>
      </c>
      <c r="H117" s="85" t="s">
        <v>837</v>
      </c>
      <c r="I117" s="6">
        <v>12</v>
      </c>
      <c r="J117" s="1">
        <v>45639</v>
      </c>
    </row>
    <row r="118" spans="1:10" ht="22.5">
      <c r="A118" s="114" t="s">
        <v>3559</v>
      </c>
      <c r="B118" s="147" t="s">
        <v>3035</v>
      </c>
      <c r="C118" s="148" t="s">
        <v>3036</v>
      </c>
      <c r="D118" s="4">
        <v>3661.8</v>
      </c>
      <c r="E118" s="91">
        <f t="shared" si="13"/>
        <v>256.32600000000002</v>
      </c>
      <c r="F118" s="91">
        <f t="shared" si="12"/>
        <v>3918.1260000000002</v>
      </c>
      <c r="G118" s="155" t="s">
        <v>3560</v>
      </c>
      <c r="H118" s="85" t="s">
        <v>837</v>
      </c>
      <c r="I118" s="6">
        <v>1</v>
      </c>
      <c r="J118" s="1">
        <v>45639</v>
      </c>
    </row>
    <row r="119" spans="1:10" ht="33.75">
      <c r="A119" s="114" t="s">
        <v>3561</v>
      </c>
      <c r="B119" s="147" t="s">
        <v>1838</v>
      </c>
      <c r="C119" s="148" t="s">
        <v>1839</v>
      </c>
      <c r="D119" s="4">
        <v>13805</v>
      </c>
      <c r="E119" s="91">
        <f t="shared" si="13"/>
        <v>966.35000000000014</v>
      </c>
      <c r="F119" s="91">
        <f t="shared" si="12"/>
        <v>14771.35</v>
      </c>
      <c r="G119" s="155" t="s">
        <v>3562</v>
      </c>
      <c r="H119" s="85" t="s">
        <v>837</v>
      </c>
      <c r="I119" s="6">
        <v>1</v>
      </c>
      <c r="J119" s="1">
        <v>45639</v>
      </c>
    </row>
    <row r="120" spans="1:10" ht="22.5">
      <c r="A120" s="114" t="s">
        <v>3563</v>
      </c>
      <c r="B120" s="147" t="s">
        <v>1276</v>
      </c>
      <c r="C120" s="148" t="s">
        <v>1277</v>
      </c>
      <c r="D120" s="4">
        <v>4500</v>
      </c>
      <c r="E120" s="91">
        <f t="shared" si="13"/>
        <v>315.00000000000006</v>
      </c>
      <c r="F120" s="91">
        <f t="shared" si="12"/>
        <v>4815</v>
      </c>
      <c r="G120" s="155" t="s">
        <v>3564</v>
      </c>
      <c r="H120" s="85" t="s">
        <v>1021</v>
      </c>
      <c r="I120" s="6">
        <v>1</v>
      </c>
      <c r="J120" s="1">
        <v>45639</v>
      </c>
    </row>
    <row r="121" spans="1:10">
      <c r="A121" s="114" t="s">
        <v>3565</v>
      </c>
      <c r="B121" s="147" t="s">
        <v>1389</v>
      </c>
      <c r="C121" s="148" t="s">
        <v>1390</v>
      </c>
      <c r="D121" s="4">
        <v>3008.61</v>
      </c>
      <c r="E121" s="91">
        <v>191.34</v>
      </c>
      <c r="F121" s="91">
        <f t="shared" si="12"/>
        <v>3199.9500000000003</v>
      </c>
      <c r="G121" s="155" t="s">
        <v>3106</v>
      </c>
      <c r="H121" s="85" t="s">
        <v>1021</v>
      </c>
      <c r="I121" s="6">
        <v>1</v>
      </c>
      <c r="J121" s="1">
        <v>45644</v>
      </c>
    </row>
    <row r="122" spans="1:10" ht="22.5">
      <c r="A122" s="114" t="s">
        <v>3566</v>
      </c>
      <c r="B122" s="147" t="s">
        <v>1328</v>
      </c>
      <c r="C122" s="148" t="s">
        <v>1329</v>
      </c>
      <c r="D122" s="4">
        <v>2802.39</v>
      </c>
      <c r="E122" s="91">
        <f>+D122*0.07</f>
        <v>196.16730000000001</v>
      </c>
      <c r="F122" s="91">
        <f t="shared" si="12"/>
        <v>2998.5572999999999</v>
      </c>
      <c r="G122" s="155" t="s">
        <v>3567</v>
      </c>
      <c r="H122" s="85" t="s">
        <v>1021</v>
      </c>
      <c r="I122" s="6">
        <v>1</v>
      </c>
      <c r="J122" s="1">
        <v>45644</v>
      </c>
    </row>
    <row r="123" spans="1:10" ht="22.5">
      <c r="A123" s="114" t="s">
        <v>3568</v>
      </c>
      <c r="B123" s="147" t="s">
        <v>1282</v>
      </c>
      <c r="C123" s="148" t="s">
        <v>1283</v>
      </c>
      <c r="D123" s="4">
        <v>2030.22</v>
      </c>
      <c r="E123" s="91">
        <f t="shared" ref="E123:E127" si="14">+D123*0.07</f>
        <v>142.11540000000002</v>
      </c>
      <c r="F123" s="91">
        <f t="shared" si="12"/>
        <v>2172.3353999999999</v>
      </c>
      <c r="G123" s="155" t="s">
        <v>3569</v>
      </c>
      <c r="H123" s="85" t="s">
        <v>1021</v>
      </c>
      <c r="I123" s="6">
        <v>1</v>
      </c>
      <c r="J123" s="1">
        <v>45644</v>
      </c>
    </row>
    <row r="124" spans="1:10" ht="22.5">
      <c r="A124" s="114" t="s">
        <v>3570</v>
      </c>
      <c r="B124" s="147" t="s">
        <v>1286</v>
      </c>
      <c r="C124" s="148" t="s">
        <v>1287</v>
      </c>
      <c r="D124" s="4">
        <v>3136.43</v>
      </c>
      <c r="E124" s="91">
        <f t="shared" si="14"/>
        <v>219.55010000000001</v>
      </c>
      <c r="F124" s="91">
        <f t="shared" si="12"/>
        <v>3355.9800999999998</v>
      </c>
      <c r="G124" s="155" t="s">
        <v>3571</v>
      </c>
      <c r="H124" s="85" t="s">
        <v>1021</v>
      </c>
      <c r="I124" s="6">
        <v>1</v>
      </c>
      <c r="J124" s="1">
        <v>45644</v>
      </c>
    </row>
    <row r="125" spans="1:10" ht="22.5">
      <c r="A125" s="114" t="s">
        <v>3572</v>
      </c>
      <c r="B125" s="147" t="s">
        <v>1328</v>
      </c>
      <c r="C125" s="148" t="s">
        <v>1329</v>
      </c>
      <c r="D125" s="4">
        <v>1151.01</v>
      </c>
      <c r="E125" s="91">
        <f t="shared" si="14"/>
        <v>80.570700000000002</v>
      </c>
      <c r="F125" s="91">
        <f t="shared" si="12"/>
        <v>1231.5807</v>
      </c>
      <c r="G125" s="155" t="s">
        <v>3573</v>
      </c>
      <c r="H125" s="85" t="s">
        <v>1021</v>
      </c>
      <c r="I125" s="6">
        <v>1</v>
      </c>
      <c r="J125" s="1">
        <v>45644</v>
      </c>
    </row>
    <row r="126" spans="1:10" ht="22.5">
      <c r="A126" s="114" t="s">
        <v>3574</v>
      </c>
      <c r="B126" s="147" t="s">
        <v>1328</v>
      </c>
      <c r="C126" s="148" t="s">
        <v>1329</v>
      </c>
      <c r="D126" s="4">
        <v>2667.33</v>
      </c>
      <c r="E126" s="91">
        <f t="shared" si="14"/>
        <v>186.71310000000003</v>
      </c>
      <c r="F126" s="91">
        <f t="shared" si="12"/>
        <v>2854.0430999999999</v>
      </c>
      <c r="G126" s="155" t="s">
        <v>3575</v>
      </c>
      <c r="H126" s="85" t="s">
        <v>1021</v>
      </c>
      <c r="I126" s="6">
        <v>1</v>
      </c>
      <c r="J126" s="1">
        <v>45644</v>
      </c>
    </row>
    <row r="127" spans="1:10" ht="22.5">
      <c r="A127" s="114" t="s">
        <v>3576</v>
      </c>
      <c r="B127" s="147" t="s">
        <v>426</v>
      </c>
      <c r="C127" s="148" t="s">
        <v>427</v>
      </c>
      <c r="D127" s="4">
        <v>2645</v>
      </c>
      <c r="E127" s="91">
        <f t="shared" si="14"/>
        <v>185.15</v>
      </c>
      <c r="F127" s="91">
        <f t="shared" si="12"/>
        <v>2830.15</v>
      </c>
      <c r="G127" s="155" t="s">
        <v>3577</v>
      </c>
      <c r="H127" s="85" t="s">
        <v>1021</v>
      </c>
      <c r="I127" s="6">
        <v>1</v>
      </c>
      <c r="J127" s="1">
        <v>45644</v>
      </c>
    </row>
    <row r="128" spans="1:10">
      <c r="A128" s="114" t="s">
        <v>3578</v>
      </c>
      <c r="B128" s="147" t="s">
        <v>3579</v>
      </c>
      <c r="C128" s="148" t="s">
        <v>3580</v>
      </c>
      <c r="D128" s="4">
        <v>3202.45</v>
      </c>
      <c r="E128" s="91">
        <f>+D128*0.03</f>
        <v>96.073499999999996</v>
      </c>
      <c r="F128" s="91">
        <f t="shared" si="12"/>
        <v>3298.5234999999998</v>
      </c>
      <c r="G128" s="155" t="s">
        <v>3581</v>
      </c>
      <c r="H128" s="85" t="s">
        <v>850</v>
      </c>
      <c r="I128" s="6">
        <v>12</v>
      </c>
      <c r="J128" s="1">
        <v>45644</v>
      </c>
    </row>
    <row r="129" spans="1:10" ht="22.5">
      <c r="A129" s="114" t="s">
        <v>3582</v>
      </c>
      <c r="B129" s="147" t="s">
        <v>1389</v>
      </c>
      <c r="C129" s="148" t="s">
        <v>1390</v>
      </c>
      <c r="D129" s="4">
        <v>9527.99</v>
      </c>
      <c r="E129" s="91">
        <v>657.63</v>
      </c>
      <c r="F129" s="91">
        <f t="shared" si="12"/>
        <v>10185.619999999999</v>
      </c>
      <c r="G129" s="155" t="s">
        <v>3583</v>
      </c>
      <c r="H129" s="85" t="s">
        <v>837</v>
      </c>
      <c r="I129" s="6">
        <v>1</v>
      </c>
      <c r="J129" s="1">
        <v>45645</v>
      </c>
    </row>
    <row r="130" spans="1:10" ht="22.5">
      <c r="A130" s="114" t="s">
        <v>3584</v>
      </c>
      <c r="B130" s="179" t="s">
        <v>1076</v>
      </c>
      <c r="C130" s="148" t="s">
        <v>1114</v>
      </c>
      <c r="D130" s="91">
        <v>4974.93</v>
      </c>
      <c r="E130" s="91">
        <f>+D130*0.07</f>
        <v>348.24510000000004</v>
      </c>
      <c r="F130" s="91">
        <f t="shared" si="12"/>
        <v>5323.1751000000004</v>
      </c>
      <c r="G130" s="155" t="s">
        <v>3585</v>
      </c>
      <c r="H130" s="85" t="s">
        <v>837</v>
      </c>
      <c r="I130" s="6">
        <v>1</v>
      </c>
      <c r="J130" s="1">
        <v>45649</v>
      </c>
    </row>
    <row r="131" spans="1:10" ht="22.5">
      <c r="A131" s="114" t="s">
        <v>3586</v>
      </c>
      <c r="B131" s="147" t="s">
        <v>1320</v>
      </c>
      <c r="C131" s="148" t="s">
        <v>1321</v>
      </c>
      <c r="D131" s="91">
        <v>2540.62</v>
      </c>
      <c r="E131" s="91">
        <f t="shared" ref="E131:E137" si="15">+D131*0.07</f>
        <v>177.8434</v>
      </c>
      <c r="F131" s="91">
        <f t="shared" si="12"/>
        <v>2718.4634000000001</v>
      </c>
      <c r="G131" s="155" t="s">
        <v>3587</v>
      </c>
      <c r="H131" s="85" t="s">
        <v>837</v>
      </c>
      <c r="I131" s="6">
        <v>1</v>
      </c>
      <c r="J131" s="1">
        <v>45646</v>
      </c>
    </row>
    <row r="132" spans="1:10" ht="22.5">
      <c r="A132" s="114" t="s">
        <v>3588</v>
      </c>
      <c r="B132" s="147" t="s">
        <v>1320</v>
      </c>
      <c r="C132" s="148" t="s">
        <v>1321</v>
      </c>
      <c r="D132" s="91">
        <v>1455.14</v>
      </c>
      <c r="E132" s="91">
        <f t="shared" si="15"/>
        <v>101.85980000000002</v>
      </c>
      <c r="F132" s="91">
        <f t="shared" si="12"/>
        <v>1556.9998000000001</v>
      </c>
      <c r="G132" s="155" t="s">
        <v>3589</v>
      </c>
      <c r="H132" s="85" t="s">
        <v>837</v>
      </c>
      <c r="I132" s="6">
        <v>1</v>
      </c>
      <c r="J132" s="1">
        <v>45646</v>
      </c>
    </row>
    <row r="133" spans="1:10" ht="22.5">
      <c r="A133" s="114" t="s">
        <v>3590</v>
      </c>
      <c r="B133" s="147" t="s">
        <v>1389</v>
      </c>
      <c r="C133" s="148" t="s">
        <v>1390</v>
      </c>
      <c r="D133" s="91">
        <v>11293.58</v>
      </c>
      <c r="E133" s="91">
        <f t="shared" si="15"/>
        <v>790.55060000000003</v>
      </c>
      <c r="F133" s="91">
        <f t="shared" si="12"/>
        <v>12084.1306</v>
      </c>
      <c r="G133" s="155" t="s">
        <v>3591</v>
      </c>
      <c r="H133" s="85" t="s">
        <v>837</v>
      </c>
      <c r="I133" s="6">
        <v>1</v>
      </c>
      <c r="J133" s="1">
        <v>45650</v>
      </c>
    </row>
    <row r="134" spans="1:10" ht="22.5">
      <c r="A134" s="114" t="s">
        <v>3592</v>
      </c>
      <c r="B134" s="147" t="s">
        <v>1389</v>
      </c>
      <c r="C134" s="148" t="s">
        <v>1390</v>
      </c>
      <c r="D134" s="91">
        <v>11803.94</v>
      </c>
      <c r="E134" s="91">
        <f t="shared" si="15"/>
        <v>826.27580000000012</v>
      </c>
      <c r="F134" s="91">
        <f t="shared" si="12"/>
        <v>12630.2158</v>
      </c>
      <c r="G134" s="155" t="s">
        <v>3593</v>
      </c>
      <c r="H134" s="85" t="s">
        <v>837</v>
      </c>
      <c r="I134" s="6">
        <v>1</v>
      </c>
      <c r="J134" s="1">
        <v>45650</v>
      </c>
    </row>
    <row r="135" spans="1:10" ht="22.5">
      <c r="A135" s="114" t="s">
        <v>3594</v>
      </c>
      <c r="B135" s="147" t="s">
        <v>1328</v>
      </c>
      <c r="C135" s="148" t="s">
        <v>1329</v>
      </c>
      <c r="D135" s="91">
        <v>3725.09</v>
      </c>
      <c r="E135" s="91">
        <f t="shared" si="15"/>
        <v>260.75630000000001</v>
      </c>
      <c r="F135" s="91">
        <f t="shared" si="12"/>
        <v>3985.8463000000002</v>
      </c>
      <c r="G135" s="155" t="s">
        <v>3595</v>
      </c>
      <c r="H135" s="85" t="s">
        <v>837</v>
      </c>
      <c r="I135" s="6">
        <v>1</v>
      </c>
      <c r="J135" s="1">
        <v>45650</v>
      </c>
    </row>
    <row r="136" spans="1:10">
      <c r="A136" s="114" t="s">
        <v>3596</v>
      </c>
      <c r="B136" s="147" t="s">
        <v>1415</v>
      </c>
      <c r="C136" s="148" t="s">
        <v>1416</v>
      </c>
      <c r="D136" s="91">
        <v>4462.8599999999997</v>
      </c>
      <c r="E136" s="91">
        <f t="shared" si="15"/>
        <v>312.40019999999998</v>
      </c>
      <c r="F136" s="91">
        <f t="shared" si="12"/>
        <v>4775.2601999999997</v>
      </c>
      <c r="G136" s="155" t="s">
        <v>3597</v>
      </c>
      <c r="H136" s="85" t="s">
        <v>837</v>
      </c>
      <c r="I136" s="6">
        <v>1</v>
      </c>
      <c r="J136" s="1">
        <v>45650</v>
      </c>
    </row>
    <row r="137" spans="1:10">
      <c r="A137" s="114" t="s">
        <v>3598</v>
      </c>
      <c r="B137" s="147" t="s">
        <v>3599</v>
      </c>
      <c r="C137" s="148" t="s">
        <v>3600</v>
      </c>
      <c r="D137" s="91">
        <v>1014.8</v>
      </c>
      <c r="E137" s="91">
        <f t="shared" si="15"/>
        <v>71.036000000000001</v>
      </c>
      <c r="F137" s="91">
        <f t="shared" si="12"/>
        <v>1085.836</v>
      </c>
      <c r="G137" s="155" t="s">
        <v>3601</v>
      </c>
      <c r="H137" s="85" t="s">
        <v>837</v>
      </c>
      <c r="I137" s="6">
        <v>1</v>
      </c>
      <c r="J137" s="1">
        <v>45652</v>
      </c>
    </row>
    <row r="138" spans="1:10">
      <c r="A138" s="114" t="s">
        <v>3602</v>
      </c>
      <c r="B138" s="147" t="s">
        <v>1389</v>
      </c>
      <c r="C138" s="148" t="s">
        <v>1390</v>
      </c>
      <c r="D138" s="91">
        <v>1200.27</v>
      </c>
      <c r="E138" s="91">
        <v>83.97</v>
      </c>
      <c r="F138" s="91">
        <f t="shared" si="12"/>
        <v>1284.24</v>
      </c>
      <c r="G138" s="155" t="s">
        <v>3603</v>
      </c>
      <c r="H138" s="85" t="s">
        <v>837</v>
      </c>
      <c r="I138" s="6">
        <v>1</v>
      </c>
      <c r="J138" s="1">
        <v>45652</v>
      </c>
    </row>
    <row r="139" spans="1:10">
      <c r="A139" s="114" t="s">
        <v>3604</v>
      </c>
      <c r="B139" s="147" t="s">
        <v>160</v>
      </c>
      <c r="C139" s="148" t="s">
        <v>161</v>
      </c>
      <c r="D139" s="91">
        <v>14800</v>
      </c>
      <c r="E139" s="91">
        <f>+D139*0.07</f>
        <v>1036</v>
      </c>
      <c r="F139" s="91">
        <f t="shared" si="12"/>
        <v>15836</v>
      </c>
      <c r="G139" s="155" t="s">
        <v>3605</v>
      </c>
      <c r="H139" s="85" t="s">
        <v>837</v>
      </c>
      <c r="I139" s="6">
        <v>6</v>
      </c>
      <c r="J139" s="1">
        <v>45656</v>
      </c>
    </row>
    <row r="140" spans="1:10" ht="22.5">
      <c r="A140" s="114" t="s">
        <v>3606</v>
      </c>
      <c r="B140" s="147" t="s">
        <v>1350</v>
      </c>
      <c r="C140" s="148" t="s">
        <v>1351</v>
      </c>
      <c r="D140" s="91">
        <v>1114.75</v>
      </c>
      <c r="E140" s="91">
        <f>+D140*0.07</f>
        <v>78.032500000000013</v>
      </c>
      <c r="F140" s="91">
        <f t="shared" si="12"/>
        <v>1192.7825</v>
      </c>
      <c r="G140" s="155" t="s">
        <v>3607</v>
      </c>
      <c r="H140" s="85" t="s">
        <v>850</v>
      </c>
      <c r="I140" s="6">
        <v>1</v>
      </c>
      <c r="J140" s="1">
        <v>45656</v>
      </c>
    </row>
    <row r="141" spans="1:10" ht="22.5">
      <c r="A141" s="114" t="s">
        <v>3608</v>
      </c>
      <c r="B141" s="147" t="s">
        <v>1328</v>
      </c>
      <c r="C141" s="148" t="s">
        <v>1329</v>
      </c>
      <c r="D141" s="91">
        <v>3453.59</v>
      </c>
      <c r="E141" s="91">
        <f>+D141*0.07</f>
        <v>241.75130000000004</v>
      </c>
      <c r="F141" s="91">
        <f t="shared" si="12"/>
        <v>3695.3413</v>
      </c>
      <c r="G141" s="155" t="s">
        <v>3609</v>
      </c>
      <c r="H141" s="85" t="s">
        <v>837</v>
      </c>
      <c r="I141" s="6">
        <v>1</v>
      </c>
      <c r="J141" s="1">
        <v>45657</v>
      </c>
    </row>
    <row r="142" spans="1:10">
      <c r="A142" s="114" t="s">
        <v>3610</v>
      </c>
      <c r="B142" s="147" t="s">
        <v>3611</v>
      </c>
      <c r="C142" s="148" t="s">
        <v>3612</v>
      </c>
      <c r="D142" s="91">
        <v>2800</v>
      </c>
      <c r="E142" s="91">
        <f>+D142*0.07</f>
        <v>196.00000000000003</v>
      </c>
      <c r="F142" s="91">
        <f t="shared" si="12"/>
        <v>2996</v>
      </c>
      <c r="G142" s="155" t="s">
        <v>3613</v>
      </c>
      <c r="H142" s="85" t="s">
        <v>1021</v>
      </c>
      <c r="I142" s="6">
        <v>1</v>
      </c>
      <c r="J142" s="1">
        <v>45657</v>
      </c>
    </row>
    <row r="143" spans="1:10" ht="22.5">
      <c r="A143" s="114" t="s">
        <v>3614</v>
      </c>
      <c r="B143" s="147" t="s">
        <v>1320</v>
      </c>
      <c r="C143" s="148" t="s">
        <v>1321</v>
      </c>
      <c r="D143" s="91">
        <v>7794</v>
      </c>
      <c r="E143" s="91">
        <f>+D143*0.07</f>
        <v>545.58000000000004</v>
      </c>
      <c r="F143" s="91">
        <f t="shared" si="12"/>
        <v>8339.58</v>
      </c>
      <c r="G143" s="155" t="s">
        <v>3615</v>
      </c>
      <c r="H143" s="85" t="s">
        <v>1021</v>
      </c>
      <c r="I143" s="6">
        <v>1</v>
      </c>
      <c r="J143" s="1">
        <v>45660</v>
      </c>
    </row>
    <row r="148" spans="4:7" ht="14.25">
      <c r="G148" s="174"/>
    </row>
    <row r="150" spans="4:7" ht="14.25">
      <c r="G150" s="174"/>
    </row>
    <row r="152" spans="4:7">
      <c r="D152" s="205"/>
    </row>
  </sheetData>
  <mergeCells count="1">
    <mergeCell ref="A1:J1"/>
  </mergeCells>
  <hyperlinks>
    <hyperlink ref="B18" r:id="rId1" display="https://gestiona-04.espublico.com/solicitor/2aa2b7ad-1b03-4d1d-b2d6-b9f1ee16f62c"/>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sheetPr>
    <tabColor theme="4" tint="0.79998168889431442"/>
    <pageSetUpPr fitToPage="1"/>
  </sheetPr>
  <dimension ref="A1:J129"/>
  <sheetViews>
    <sheetView showGridLines="0" topLeftCell="A110" zoomScale="110" zoomScaleNormal="110" workbookViewId="0">
      <selection sqref="A1:XFD128"/>
    </sheetView>
  </sheetViews>
  <sheetFormatPr baseColWidth="10" defaultColWidth="11.42578125" defaultRowHeight="11.25"/>
  <cols>
    <col min="1" max="1" width="11.42578125" style="74"/>
    <col min="2" max="2" width="13.140625" style="74" bestFit="1" customWidth="1"/>
    <col min="3" max="3" width="39.85546875" style="74" customWidth="1"/>
    <col min="4" max="4" width="10.28515625" style="74" bestFit="1" customWidth="1"/>
    <col min="5" max="5" width="9.42578125" style="74" bestFit="1" customWidth="1"/>
    <col min="6" max="6" width="10.28515625" style="74" bestFit="1" customWidth="1"/>
    <col min="7" max="7" width="59.85546875" style="74" customWidth="1"/>
    <col min="8" max="8" width="8.7109375" style="74" customWidth="1"/>
    <col min="9" max="9" width="9.140625" style="74" customWidth="1"/>
    <col min="10" max="10" width="9" style="74" customWidth="1"/>
    <col min="11" max="16384" width="11.42578125" style="74"/>
  </cols>
  <sheetData>
    <row r="1" spans="1:10" ht="12" customHeight="1" thickBot="1">
      <c r="A1" s="229" t="s">
        <v>3011</v>
      </c>
      <c r="B1" s="230"/>
      <c r="C1" s="230"/>
      <c r="D1" s="230"/>
      <c r="E1" s="230"/>
      <c r="F1" s="230"/>
      <c r="G1" s="230"/>
      <c r="H1" s="230"/>
      <c r="I1" s="230"/>
      <c r="J1" s="231"/>
    </row>
    <row r="2" spans="1:10" ht="23.25" thickBot="1">
      <c r="A2" s="87" t="s">
        <v>1</v>
      </c>
      <c r="B2" s="87" t="s">
        <v>2</v>
      </c>
      <c r="C2" s="87" t="s">
        <v>3</v>
      </c>
      <c r="D2" s="88" t="s">
        <v>4</v>
      </c>
      <c r="E2" s="88" t="s">
        <v>5</v>
      </c>
      <c r="F2" s="88" t="s">
        <v>6</v>
      </c>
      <c r="G2" s="87" t="s">
        <v>7</v>
      </c>
      <c r="H2" s="145" t="s">
        <v>945</v>
      </c>
      <c r="I2" s="145" t="s">
        <v>8</v>
      </c>
      <c r="J2" s="89" t="s">
        <v>9</v>
      </c>
    </row>
    <row r="3" spans="1:10" ht="22.5">
      <c r="A3" s="90" t="s">
        <v>3012</v>
      </c>
      <c r="B3" s="147" t="s">
        <v>1328</v>
      </c>
      <c r="C3" s="148" t="s">
        <v>1329</v>
      </c>
      <c r="D3" s="171">
        <v>1716.39</v>
      </c>
      <c r="E3" s="171">
        <f>+D3*0.07</f>
        <v>120.14730000000002</v>
      </c>
      <c r="F3" s="171">
        <f>+D3+E3</f>
        <v>1836.5373000000002</v>
      </c>
      <c r="G3" s="150" t="s">
        <v>3013</v>
      </c>
      <c r="H3" s="136" t="s">
        <v>837</v>
      </c>
      <c r="I3" s="160">
        <v>1</v>
      </c>
      <c r="J3" s="90">
        <v>45475</v>
      </c>
    </row>
    <row r="4" spans="1:10" ht="33.75">
      <c r="A4" s="1" t="s">
        <v>3014</v>
      </c>
      <c r="B4" s="147" t="s">
        <v>61</v>
      </c>
      <c r="C4" s="148" t="s">
        <v>62</v>
      </c>
      <c r="D4" s="172">
        <v>2700.59</v>
      </c>
      <c r="E4" s="171">
        <f>+D4*0.07</f>
        <v>189.04130000000004</v>
      </c>
      <c r="F4" s="171">
        <f>+D4+E4</f>
        <v>2889.6313</v>
      </c>
      <c r="G4" s="150" t="s">
        <v>3015</v>
      </c>
      <c r="H4" s="136" t="s">
        <v>837</v>
      </c>
      <c r="I4" s="160">
        <v>1</v>
      </c>
      <c r="J4" s="90">
        <v>45476</v>
      </c>
    </row>
    <row r="5" spans="1:10" ht="33.75">
      <c r="A5" s="90" t="s">
        <v>3016</v>
      </c>
      <c r="B5" s="90" t="s">
        <v>3017</v>
      </c>
      <c r="C5" s="127" t="s">
        <v>3018</v>
      </c>
      <c r="D5" s="199">
        <v>6200</v>
      </c>
      <c r="E5" s="171">
        <f t="shared" ref="E5:E24" si="0">+D5*0.07</f>
        <v>434.00000000000006</v>
      </c>
      <c r="F5" s="171">
        <f t="shared" ref="F5:F69" si="1">+D5+E5</f>
        <v>6634</v>
      </c>
      <c r="G5" s="150" t="s">
        <v>3019</v>
      </c>
      <c r="H5" s="85" t="s">
        <v>837</v>
      </c>
      <c r="I5" s="161">
        <v>12</v>
      </c>
      <c r="J5" s="1">
        <v>45477</v>
      </c>
    </row>
    <row r="6" spans="1:10" ht="22.5">
      <c r="A6" s="90" t="s">
        <v>3020</v>
      </c>
      <c r="B6" s="152" t="s">
        <v>1844</v>
      </c>
      <c r="C6" s="153" t="s">
        <v>2637</v>
      </c>
      <c r="D6" s="172">
        <v>14900</v>
      </c>
      <c r="E6" s="171">
        <f t="shared" si="0"/>
        <v>1043</v>
      </c>
      <c r="F6" s="171">
        <f t="shared" si="1"/>
        <v>15943</v>
      </c>
      <c r="G6" s="150" t="s">
        <v>3021</v>
      </c>
      <c r="H6" s="85" t="s">
        <v>837</v>
      </c>
      <c r="I6" s="161">
        <v>12</v>
      </c>
      <c r="J6" s="1">
        <v>45477</v>
      </c>
    </row>
    <row r="7" spans="1:10" ht="33.75">
      <c r="A7" s="90" t="s">
        <v>3022</v>
      </c>
      <c r="B7" s="152" t="s">
        <v>1764</v>
      </c>
      <c r="C7" s="153" t="s">
        <v>1765</v>
      </c>
      <c r="D7" s="172">
        <v>4229</v>
      </c>
      <c r="E7" s="171">
        <f t="shared" si="0"/>
        <v>296.03000000000003</v>
      </c>
      <c r="F7" s="171">
        <f t="shared" si="1"/>
        <v>4525.03</v>
      </c>
      <c r="G7" s="150" t="s">
        <v>3023</v>
      </c>
      <c r="H7" s="85" t="s">
        <v>837</v>
      </c>
      <c r="I7" s="161">
        <v>6</v>
      </c>
      <c r="J7" s="1">
        <v>45481</v>
      </c>
    </row>
    <row r="8" spans="1:10" ht="22.5">
      <c r="A8" s="90" t="s">
        <v>3024</v>
      </c>
      <c r="B8" s="152" t="s">
        <v>1415</v>
      </c>
      <c r="C8" s="153" t="s">
        <v>1416</v>
      </c>
      <c r="D8" s="172">
        <v>1699.3</v>
      </c>
      <c r="E8" s="171">
        <f t="shared" si="0"/>
        <v>118.95100000000001</v>
      </c>
      <c r="F8" s="171">
        <f t="shared" si="1"/>
        <v>1818.251</v>
      </c>
      <c r="G8" s="150" t="s">
        <v>3025</v>
      </c>
      <c r="H8" s="85" t="s">
        <v>837</v>
      </c>
      <c r="I8" s="161">
        <v>1</v>
      </c>
      <c r="J8" s="1">
        <v>45483</v>
      </c>
    </row>
    <row r="9" spans="1:10" ht="22.5">
      <c r="A9" s="90" t="s">
        <v>3026</v>
      </c>
      <c r="B9" s="152" t="s">
        <v>1320</v>
      </c>
      <c r="C9" s="153" t="s">
        <v>1321</v>
      </c>
      <c r="D9" s="172">
        <v>3284.84</v>
      </c>
      <c r="E9" s="171">
        <f t="shared" si="0"/>
        <v>229.93880000000004</v>
      </c>
      <c r="F9" s="171">
        <f t="shared" si="1"/>
        <v>3514.7788</v>
      </c>
      <c r="G9" s="150" t="s">
        <v>3027</v>
      </c>
      <c r="H9" s="85" t="s">
        <v>837</v>
      </c>
      <c r="I9" s="161">
        <v>1</v>
      </c>
      <c r="J9" s="1">
        <v>45483</v>
      </c>
    </row>
    <row r="10" spans="1:10" ht="22.5">
      <c r="A10" s="90" t="s">
        <v>3028</v>
      </c>
      <c r="B10" s="147" t="s">
        <v>1328</v>
      </c>
      <c r="C10" s="148" t="s">
        <v>1329</v>
      </c>
      <c r="D10" s="172">
        <v>4056.77</v>
      </c>
      <c r="E10" s="171">
        <f t="shared" si="0"/>
        <v>283.97390000000001</v>
      </c>
      <c r="F10" s="171">
        <f t="shared" si="1"/>
        <v>4340.7439000000004</v>
      </c>
      <c r="G10" s="150" t="s">
        <v>3029</v>
      </c>
      <c r="H10" s="85" t="s">
        <v>837</v>
      </c>
      <c r="I10" s="161">
        <v>1</v>
      </c>
      <c r="J10" s="1">
        <v>45483</v>
      </c>
    </row>
    <row r="11" spans="1:10" ht="33.75">
      <c r="A11" s="90" t="s">
        <v>3030</v>
      </c>
      <c r="B11" s="152" t="s">
        <v>1293</v>
      </c>
      <c r="C11" s="153" t="s">
        <v>1294</v>
      </c>
      <c r="D11" s="172">
        <v>1700</v>
      </c>
      <c r="E11" s="171">
        <f t="shared" si="0"/>
        <v>119.00000000000001</v>
      </c>
      <c r="F11" s="171">
        <f t="shared" si="1"/>
        <v>1819</v>
      </c>
      <c r="G11" s="150" t="s">
        <v>3031</v>
      </c>
      <c r="H11" s="85" t="s">
        <v>837</v>
      </c>
      <c r="I11" s="161">
        <v>1</v>
      </c>
      <c r="J11" s="1">
        <v>45484</v>
      </c>
    </row>
    <row r="12" spans="1:10" ht="22.5">
      <c r="A12" s="90" t="s">
        <v>3032</v>
      </c>
      <c r="B12" s="152" t="s">
        <v>403</v>
      </c>
      <c r="C12" s="153" t="s">
        <v>1083</v>
      </c>
      <c r="D12" s="172">
        <v>13795.2</v>
      </c>
      <c r="E12" s="171">
        <f t="shared" si="0"/>
        <v>965.6640000000001</v>
      </c>
      <c r="F12" s="171">
        <f t="shared" si="1"/>
        <v>14760.864000000001</v>
      </c>
      <c r="G12" s="150" t="s">
        <v>3033</v>
      </c>
      <c r="H12" s="85" t="s">
        <v>837</v>
      </c>
      <c r="I12" s="161">
        <v>12</v>
      </c>
      <c r="J12" s="1">
        <v>45484</v>
      </c>
    </row>
    <row r="13" spans="1:10" ht="22.5">
      <c r="A13" s="90" t="s">
        <v>3034</v>
      </c>
      <c r="B13" s="152" t="s">
        <v>3035</v>
      </c>
      <c r="C13" s="153" t="s">
        <v>3036</v>
      </c>
      <c r="D13" s="172">
        <v>1889.85</v>
      </c>
      <c r="E13" s="171">
        <f t="shared" si="0"/>
        <v>132.2895</v>
      </c>
      <c r="F13" s="171">
        <f t="shared" si="1"/>
        <v>2022.1395</v>
      </c>
      <c r="G13" s="150" t="s">
        <v>3037</v>
      </c>
      <c r="H13" s="85" t="s">
        <v>837</v>
      </c>
      <c r="I13" s="161">
        <v>1</v>
      </c>
      <c r="J13" s="1">
        <v>45488</v>
      </c>
    </row>
    <row r="14" spans="1:10">
      <c r="A14" s="90" t="s">
        <v>3038</v>
      </c>
      <c r="B14" s="152" t="s">
        <v>3039</v>
      </c>
      <c r="C14" s="153" t="s">
        <v>3040</v>
      </c>
      <c r="D14" s="172">
        <v>13446</v>
      </c>
      <c r="E14" s="171">
        <f t="shared" si="0"/>
        <v>941.22000000000014</v>
      </c>
      <c r="F14" s="171">
        <f t="shared" si="1"/>
        <v>14387.22</v>
      </c>
      <c r="G14" s="150" t="s">
        <v>3041</v>
      </c>
      <c r="H14" s="85" t="s">
        <v>837</v>
      </c>
      <c r="I14" s="161">
        <v>10</v>
      </c>
      <c r="J14" s="1">
        <v>45488</v>
      </c>
    </row>
    <row r="15" spans="1:10" ht="22.5">
      <c r="A15" s="90" t="s">
        <v>3042</v>
      </c>
      <c r="B15" s="152" t="s">
        <v>3043</v>
      </c>
      <c r="C15" s="153" t="s">
        <v>3044</v>
      </c>
      <c r="D15" s="172">
        <v>14800</v>
      </c>
      <c r="E15" s="171">
        <f t="shared" si="0"/>
        <v>1036</v>
      </c>
      <c r="F15" s="171">
        <f t="shared" si="1"/>
        <v>15836</v>
      </c>
      <c r="G15" s="150" t="s">
        <v>3045</v>
      </c>
      <c r="H15" s="85" t="s">
        <v>837</v>
      </c>
      <c r="I15" s="161">
        <v>8</v>
      </c>
      <c r="J15" s="1">
        <v>45488</v>
      </c>
    </row>
    <row r="16" spans="1:10" ht="22.5">
      <c r="A16" s="90" t="s">
        <v>3046</v>
      </c>
      <c r="B16" s="152" t="s">
        <v>3035</v>
      </c>
      <c r="C16" s="153" t="s">
        <v>3036</v>
      </c>
      <c r="D16" s="172">
        <v>1000</v>
      </c>
      <c r="E16" s="171">
        <f t="shared" si="0"/>
        <v>70</v>
      </c>
      <c r="F16" s="171">
        <f t="shared" si="1"/>
        <v>1070</v>
      </c>
      <c r="G16" s="150" t="s">
        <v>3047</v>
      </c>
      <c r="H16" s="85" t="s">
        <v>837</v>
      </c>
      <c r="I16" s="161">
        <v>1</v>
      </c>
      <c r="J16" s="1">
        <v>45488</v>
      </c>
    </row>
    <row r="17" spans="1:10" ht="22.5">
      <c r="A17" s="90" t="s">
        <v>3048</v>
      </c>
      <c r="B17" s="152" t="s">
        <v>1320</v>
      </c>
      <c r="C17" s="153" t="s">
        <v>1321</v>
      </c>
      <c r="D17" s="172">
        <v>4245.6099999999997</v>
      </c>
      <c r="E17" s="171">
        <f t="shared" si="0"/>
        <v>297.1927</v>
      </c>
      <c r="F17" s="171">
        <f t="shared" si="1"/>
        <v>4542.8026999999993</v>
      </c>
      <c r="G17" s="150" t="s">
        <v>3049</v>
      </c>
      <c r="H17" s="85" t="s">
        <v>837</v>
      </c>
      <c r="I17" s="161">
        <v>1</v>
      </c>
      <c r="J17" s="1">
        <v>45488</v>
      </c>
    </row>
    <row r="18" spans="1:10" ht="22.5">
      <c r="A18" s="90" t="s">
        <v>3050</v>
      </c>
      <c r="B18" s="152" t="s">
        <v>2970</v>
      </c>
      <c r="C18" s="153" t="s">
        <v>2971</v>
      </c>
      <c r="D18" s="172">
        <v>1100</v>
      </c>
      <c r="E18" s="171">
        <f t="shared" si="0"/>
        <v>77.000000000000014</v>
      </c>
      <c r="F18" s="171">
        <f t="shared" si="1"/>
        <v>1177</v>
      </c>
      <c r="G18" s="150" t="s">
        <v>3051</v>
      </c>
      <c r="H18" s="85" t="s">
        <v>837</v>
      </c>
      <c r="I18" s="161">
        <v>12</v>
      </c>
      <c r="J18" s="1">
        <v>45488</v>
      </c>
    </row>
    <row r="19" spans="1:10" ht="22.5">
      <c r="A19" s="1" t="s">
        <v>3052</v>
      </c>
      <c r="B19" s="152" t="s">
        <v>1320</v>
      </c>
      <c r="C19" s="153" t="s">
        <v>1321</v>
      </c>
      <c r="D19" s="172">
        <v>1182.5</v>
      </c>
      <c r="E19" s="200">
        <f t="shared" si="0"/>
        <v>82.775000000000006</v>
      </c>
      <c r="F19" s="200">
        <f t="shared" si="1"/>
        <v>1265.2750000000001</v>
      </c>
      <c r="G19" s="150" t="s">
        <v>3053</v>
      </c>
      <c r="H19" s="85" t="s">
        <v>837</v>
      </c>
      <c r="I19" s="161">
        <v>1</v>
      </c>
      <c r="J19" s="1">
        <v>45488</v>
      </c>
    </row>
    <row r="20" spans="1:10" ht="22.5">
      <c r="A20" s="114" t="s">
        <v>3054</v>
      </c>
      <c r="B20" s="152" t="s">
        <v>1415</v>
      </c>
      <c r="C20" s="153" t="s">
        <v>1416</v>
      </c>
      <c r="D20" s="172">
        <v>1419.89</v>
      </c>
      <c r="E20" s="200">
        <f t="shared" si="0"/>
        <v>99.39230000000002</v>
      </c>
      <c r="F20" s="200">
        <f t="shared" si="1"/>
        <v>1519.2823000000001</v>
      </c>
      <c r="G20" s="150" t="s">
        <v>3055</v>
      </c>
      <c r="H20" s="85" t="s">
        <v>837</v>
      </c>
      <c r="I20" s="161">
        <v>1</v>
      </c>
      <c r="J20" s="1">
        <v>45488</v>
      </c>
    </row>
    <row r="21" spans="1:10" ht="22.5">
      <c r="A21" s="114" t="s">
        <v>3056</v>
      </c>
      <c r="B21" s="152" t="s">
        <v>1415</v>
      </c>
      <c r="C21" s="153" t="s">
        <v>1416</v>
      </c>
      <c r="D21" s="172">
        <v>2388.33</v>
      </c>
      <c r="E21" s="200">
        <f t="shared" si="0"/>
        <v>167.18310000000002</v>
      </c>
      <c r="F21" s="200">
        <f t="shared" si="1"/>
        <v>2555.5131000000001</v>
      </c>
      <c r="G21" s="150" t="s">
        <v>3057</v>
      </c>
      <c r="H21" s="85" t="s">
        <v>837</v>
      </c>
      <c r="I21" s="161">
        <v>1</v>
      </c>
      <c r="J21" s="1">
        <v>45488</v>
      </c>
    </row>
    <row r="22" spans="1:10" ht="22.5">
      <c r="A22" s="114" t="s">
        <v>3058</v>
      </c>
      <c r="B22" s="147" t="s">
        <v>1076</v>
      </c>
      <c r="C22" s="148" t="s">
        <v>1114</v>
      </c>
      <c r="D22" s="172">
        <v>2632.89</v>
      </c>
      <c r="E22" s="200">
        <f t="shared" si="0"/>
        <v>184.3023</v>
      </c>
      <c r="F22" s="200">
        <f t="shared" si="1"/>
        <v>2817.1922999999997</v>
      </c>
      <c r="G22" s="150" t="s">
        <v>3059</v>
      </c>
      <c r="H22" s="85" t="s">
        <v>837</v>
      </c>
      <c r="I22" s="161">
        <v>1</v>
      </c>
      <c r="J22" s="1">
        <v>45490</v>
      </c>
    </row>
    <row r="23" spans="1:10" ht="22.5">
      <c r="A23" s="1" t="s">
        <v>3060</v>
      </c>
      <c r="B23" s="152" t="s">
        <v>1320</v>
      </c>
      <c r="C23" s="153" t="s">
        <v>1321</v>
      </c>
      <c r="D23" s="172">
        <v>1448.1</v>
      </c>
      <c r="E23" s="200">
        <f t="shared" si="0"/>
        <v>101.367</v>
      </c>
      <c r="F23" s="200">
        <f t="shared" si="1"/>
        <v>1549.4669999999999</v>
      </c>
      <c r="G23" s="150" t="s">
        <v>3061</v>
      </c>
      <c r="H23" s="85" t="s">
        <v>837</v>
      </c>
      <c r="I23" s="161">
        <v>1</v>
      </c>
      <c r="J23" s="1">
        <v>45490</v>
      </c>
    </row>
    <row r="24" spans="1:10" ht="22.5">
      <c r="A24" s="1" t="s">
        <v>3062</v>
      </c>
      <c r="B24" s="147" t="s">
        <v>1282</v>
      </c>
      <c r="C24" s="148" t="s">
        <v>1283</v>
      </c>
      <c r="D24" s="172">
        <v>8590.36</v>
      </c>
      <c r="E24" s="200">
        <f t="shared" si="0"/>
        <v>601.32520000000011</v>
      </c>
      <c r="F24" s="200">
        <f t="shared" si="1"/>
        <v>9191.6851999999999</v>
      </c>
      <c r="G24" s="150" t="s">
        <v>3063</v>
      </c>
      <c r="H24" s="85" t="s">
        <v>837</v>
      </c>
      <c r="I24" s="161">
        <v>1</v>
      </c>
      <c r="J24" s="1">
        <v>45490</v>
      </c>
    </row>
    <row r="25" spans="1:10" ht="22.5">
      <c r="A25" s="1" t="s">
        <v>3064</v>
      </c>
      <c r="B25" s="147" t="s">
        <v>3065</v>
      </c>
      <c r="C25" s="148" t="s">
        <v>3066</v>
      </c>
      <c r="D25" s="172">
        <v>6120</v>
      </c>
      <c r="E25" s="200">
        <v>0</v>
      </c>
      <c r="F25" s="200">
        <f t="shared" si="1"/>
        <v>6120</v>
      </c>
      <c r="G25" s="150" t="s">
        <v>3067</v>
      </c>
      <c r="H25" s="85" t="s">
        <v>837</v>
      </c>
      <c r="I25" s="161">
        <v>6</v>
      </c>
      <c r="J25" s="1">
        <v>45490</v>
      </c>
    </row>
    <row r="26" spans="1:10" ht="22.5">
      <c r="A26" s="1" t="s">
        <v>3068</v>
      </c>
      <c r="B26" s="147" t="s">
        <v>1328</v>
      </c>
      <c r="C26" s="148" t="s">
        <v>1329</v>
      </c>
      <c r="D26" s="172">
        <v>1230.5999999999999</v>
      </c>
      <c r="E26" s="200">
        <f>+D26*0.07</f>
        <v>86.141999999999996</v>
      </c>
      <c r="F26" s="200">
        <f t="shared" si="1"/>
        <v>1316.742</v>
      </c>
      <c r="G26" s="150" t="s">
        <v>3069</v>
      </c>
      <c r="H26" s="85" t="s">
        <v>837</v>
      </c>
      <c r="I26" s="161">
        <v>1</v>
      </c>
      <c r="J26" s="1">
        <v>45490</v>
      </c>
    </row>
    <row r="27" spans="1:10" ht="22.5">
      <c r="A27" s="147" t="s">
        <v>3070</v>
      </c>
      <c r="B27" s="147" t="s">
        <v>1286</v>
      </c>
      <c r="C27" s="148" t="s">
        <v>1287</v>
      </c>
      <c r="D27" s="172">
        <v>1881.61</v>
      </c>
      <c r="E27" s="201">
        <f>+D27*0.07</f>
        <v>131.71270000000001</v>
      </c>
      <c r="F27" s="201">
        <f t="shared" si="1"/>
        <v>2013.3226999999999</v>
      </c>
      <c r="G27" s="150" t="s">
        <v>3071</v>
      </c>
      <c r="H27" s="85" t="s">
        <v>837</v>
      </c>
      <c r="I27" s="161">
        <v>1</v>
      </c>
      <c r="J27" s="1">
        <v>45490</v>
      </c>
    </row>
    <row r="28" spans="1:10" ht="33.75">
      <c r="A28" s="114" t="s">
        <v>3072</v>
      </c>
      <c r="B28" s="147" t="s">
        <v>1389</v>
      </c>
      <c r="C28" s="202" t="s">
        <v>1390</v>
      </c>
      <c r="D28" s="172">
        <v>14996.64</v>
      </c>
      <c r="E28" s="200">
        <v>1041.02</v>
      </c>
      <c r="F28" s="200">
        <f t="shared" si="1"/>
        <v>16037.66</v>
      </c>
      <c r="G28" s="150" t="s">
        <v>3073</v>
      </c>
      <c r="H28" s="85" t="s">
        <v>837</v>
      </c>
      <c r="I28" s="161">
        <v>1</v>
      </c>
      <c r="J28" s="1">
        <v>45491</v>
      </c>
    </row>
    <row r="29" spans="1:10" ht="33.75">
      <c r="A29" s="1" t="s">
        <v>3074</v>
      </c>
      <c r="B29" s="147" t="s">
        <v>2879</v>
      </c>
      <c r="C29" s="148" t="s">
        <v>2880</v>
      </c>
      <c r="D29" s="172">
        <v>12000</v>
      </c>
      <c r="E29" s="200">
        <v>0</v>
      </c>
      <c r="F29" s="200">
        <f t="shared" si="1"/>
        <v>12000</v>
      </c>
      <c r="G29" s="150" t="s">
        <v>3075</v>
      </c>
      <c r="H29" s="85" t="s">
        <v>1021</v>
      </c>
      <c r="I29" s="161">
        <v>6</v>
      </c>
      <c r="J29" s="1">
        <v>45491</v>
      </c>
    </row>
    <row r="30" spans="1:10" ht="22.5">
      <c r="A30" s="114" t="s">
        <v>3076</v>
      </c>
      <c r="B30" s="147" t="s">
        <v>1328</v>
      </c>
      <c r="C30" s="148" t="s">
        <v>1329</v>
      </c>
      <c r="D30" s="172">
        <v>1096.1199999999999</v>
      </c>
      <c r="E30" s="200">
        <f>+D30*0.07</f>
        <v>76.728399999999993</v>
      </c>
      <c r="F30" s="200">
        <f t="shared" si="1"/>
        <v>1172.8483999999999</v>
      </c>
      <c r="G30" s="150" t="s">
        <v>3077</v>
      </c>
      <c r="H30" s="85" t="s">
        <v>837</v>
      </c>
      <c r="I30" s="161">
        <v>1</v>
      </c>
      <c r="J30" s="1">
        <v>45492</v>
      </c>
    </row>
    <row r="31" spans="1:10">
      <c r="A31" s="1" t="s">
        <v>3078</v>
      </c>
      <c r="B31" s="90" t="s">
        <v>1293</v>
      </c>
      <c r="C31" s="127" t="s">
        <v>1294</v>
      </c>
      <c r="D31" s="172">
        <v>9250</v>
      </c>
      <c r="E31" s="200">
        <f>+D31*0.07</f>
        <v>647.50000000000011</v>
      </c>
      <c r="F31" s="200">
        <f t="shared" si="1"/>
        <v>9897.5</v>
      </c>
      <c r="G31" s="150" t="s">
        <v>3079</v>
      </c>
      <c r="H31" s="85" t="s">
        <v>837</v>
      </c>
      <c r="I31" s="161">
        <v>1</v>
      </c>
      <c r="J31" s="1">
        <v>45497</v>
      </c>
    </row>
    <row r="32" spans="1:10" ht="22.5">
      <c r="A32" s="1" t="s">
        <v>3080</v>
      </c>
      <c r="B32" s="147" t="s">
        <v>556</v>
      </c>
      <c r="C32" s="148" t="s">
        <v>1877</v>
      </c>
      <c r="D32" s="172">
        <v>1500</v>
      </c>
      <c r="E32" s="200">
        <f t="shared" ref="E32:E42" si="2">+D32*0.07</f>
        <v>105.00000000000001</v>
      </c>
      <c r="F32" s="200">
        <f t="shared" si="1"/>
        <v>1605</v>
      </c>
      <c r="G32" s="150" t="s">
        <v>3081</v>
      </c>
      <c r="H32" s="85" t="s">
        <v>837</v>
      </c>
      <c r="I32" s="161">
        <v>7</v>
      </c>
      <c r="J32" s="1">
        <v>45497</v>
      </c>
    </row>
    <row r="33" spans="1:10">
      <c r="A33" s="1" t="s">
        <v>3082</v>
      </c>
      <c r="B33" s="147" t="s">
        <v>3083</v>
      </c>
      <c r="C33" s="148" t="s">
        <v>3084</v>
      </c>
      <c r="D33" s="172">
        <v>14800</v>
      </c>
      <c r="E33" s="200">
        <f t="shared" si="2"/>
        <v>1036</v>
      </c>
      <c r="F33" s="200">
        <f t="shared" si="1"/>
        <v>15836</v>
      </c>
      <c r="G33" s="150" t="s">
        <v>3085</v>
      </c>
      <c r="H33" s="85" t="s">
        <v>837</v>
      </c>
      <c r="I33" s="161">
        <v>3</v>
      </c>
      <c r="J33" s="1">
        <v>45497</v>
      </c>
    </row>
    <row r="34" spans="1:10" ht="33.75">
      <c r="A34" s="1" t="s">
        <v>3086</v>
      </c>
      <c r="B34" s="147" t="s">
        <v>843</v>
      </c>
      <c r="C34" s="148" t="s">
        <v>1034</v>
      </c>
      <c r="D34" s="172">
        <v>10400</v>
      </c>
      <c r="E34" s="200">
        <f t="shared" si="2"/>
        <v>728.00000000000011</v>
      </c>
      <c r="F34" s="200">
        <f t="shared" si="1"/>
        <v>11128</v>
      </c>
      <c r="G34" s="150" t="s">
        <v>3087</v>
      </c>
      <c r="H34" s="85" t="s">
        <v>1021</v>
      </c>
      <c r="I34" s="161">
        <v>2</v>
      </c>
      <c r="J34" s="1">
        <v>45497</v>
      </c>
    </row>
    <row r="35" spans="1:10" ht="22.5">
      <c r="A35" s="1" t="s">
        <v>3088</v>
      </c>
      <c r="B35" s="147" t="s">
        <v>1389</v>
      </c>
      <c r="C35" s="202" t="s">
        <v>1390</v>
      </c>
      <c r="D35" s="172">
        <v>8475.89</v>
      </c>
      <c r="E35" s="200">
        <f t="shared" si="2"/>
        <v>593.31230000000005</v>
      </c>
      <c r="F35" s="200">
        <f t="shared" si="1"/>
        <v>9069.202299999999</v>
      </c>
      <c r="G35" s="150" t="s">
        <v>3089</v>
      </c>
      <c r="H35" s="85" t="s">
        <v>837</v>
      </c>
      <c r="I35" s="161">
        <v>1</v>
      </c>
      <c r="J35" s="1">
        <v>45499</v>
      </c>
    </row>
    <row r="36" spans="1:10" ht="33.75">
      <c r="A36" s="1" t="s">
        <v>3090</v>
      </c>
      <c r="B36" s="152" t="s">
        <v>1320</v>
      </c>
      <c r="C36" s="153" t="s">
        <v>1321</v>
      </c>
      <c r="D36" s="172">
        <v>2954.45</v>
      </c>
      <c r="E36" s="200">
        <f t="shared" si="2"/>
        <v>206.8115</v>
      </c>
      <c r="F36" s="200">
        <f t="shared" si="1"/>
        <v>3161.2614999999996</v>
      </c>
      <c r="G36" s="150" t="s">
        <v>3091</v>
      </c>
      <c r="H36" s="85" t="s">
        <v>837</v>
      </c>
      <c r="I36" s="161">
        <v>1</v>
      </c>
      <c r="J36" s="1">
        <v>45499</v>
      </c>
    </row>
    <row r="37" spans="1:10" ht="22.5">
      <c r="A37" s="1" t="s">
        <v>3092</v>
      </c>
      <c r="B37" s="152" t="s">
        <v>1415</v>
      </c>
      <c r="C37" s="153" t="s">
        <v>1416</v>
      </c>
      <c r="D37" s="172">
        <v>1863.7</v>
      </c>
      <c r="E37" s="200">
        <f t="shared" si="2"/>
        <v>130.459</v>
      </c>
      <c r="F37" s="200">
        <f t="shared" si="1"/>
        <v>1994.1590000000001</v>
      </c>
      <c r="G37" s="150" t="s">
        <v>3093</v>
      </c>
      <c r="H37" s="85" t="s">
        <v>837</v>
      </c>
      <c r="I37" s="161">
        <v>1</v>
      </c>
      <c r="J37" s="1">
        <v>45499</v>
      </c>
    </row>
    <row r="38" spans="1:10" ht="22.5">
      <c r="A38" s="1" t="s">
        <v>3094</v>
      </c>
      <c r="B38" s="152" t="s">
        <v>1320</v>
      </c>
      <c r="C38" s="153" t="s">
        <v>1321</v>
      </c>
      <c r="D38" s="172">
        <v>2773.41</v>
      </c>
      <c r="E38" s="200">
        <f t="shared" si="2"/>
        <v>194.1387</v>
      </c>
      <c r="F38" s="200">
        <f t="shared" si="1"/>
        <v>2967.5486999999998</v>
      </c>
      <c r="G38" s="150" t="s">
        <v>3095</v>
      </c>
      <c r="H38" s="85" t="s">
        <v>837</v>
      </c>
      <c r="I38" s="161">
        <v>1</v>
      </c>
      <c r="J38" s="1">
        <v>45499</v>
      </c>
    </row>
    <row r="39" spans="1:10" ht="22.5">
      <c r="A39" s="1" t="s">
        <v>3096</v>
      </c>
      <c r="B39" s="152" t="s">
        <v>1415</v>
      </c>
      <c r="C39" s="153" t="s">
        <v>1416</v>
      </c>
      <c r="D39" s="172">
        <v>1998.78</v>
      </c>
      <c r="E39" s="200">
        <f t="shared" si="2"/>
        <v>139.91460000000001</v>
      </c>
      <c r="F39" s="200">
        <f t="shared" si="1"/>
        <v>2138.6945999999998</v>
      </c>
      <c r="G39" s="150" t="s">
        <v>2416</v>
      </c>
      <c r="H39" s="85" t="s">
        <v>837</v>
      </c>
      <c r="I39" s="161">
        <v>1</v>
      </c>
      <c r="J39" s="1">
        <v>45499</v>
      </c>
    </row>
    <row r="40" spans="1:10" ht="22.5">
      <c r="A40" s="1" t="s">
        <v>3097</v>
      </c>
      <c r="B40" s="147" t="s">
        <v>3098</v>
      </c>
      <c r="C40" s="148" t="s">
        <v>3099</v>
      </c>
      <c r="D40" s="172">
        <v>2000</v>
      </c>
      <c r="E40" s="200">
        <f t="shared" si="2"/>
        <v>140</v>
      </c>
      <c r="F40" s="200">
        <f t="shared" si="1"/>
        <v>2140</v>
      </c>
      <c r="G40" s="150" t="s">
        <v>3100</v>
      </c>
      <c r="H40" s="85" t="s">
        <v>837</v>
      </c>
      <c r="I40" s="161">
        <v>3</v>
      </c>
      <c r="J40" s="1">
        <v>45499</v>
      </c>
    </row>
    <row r="41" spans="1:10" ht="22.5">
      <c r="A41" s="1" t="s">
        <v>3101</v>
      </c>
      <c r="B41" s="147" t="s">
        <v>137</v>
      </c>
      <c r="C41" s="148" t="s">
        <v>138</v>
      </c>
      <c r="D41" s="172">
        <v>1320.9</v>
      </c>
      <c r="E41" s="200">
        <v>0</v>
      </c>
      <c r="F41" s="200">
        <f t="shared" si="1"/>
        <v>1320.9</v>
      </c>
      <c r="G41" s="150" t="s">
        <v>3102</v>
      </c>
      <c r="H41" s="85" t="s">
        <v>837</v>
      </c>
      <c r="I41" s="161">
        <v>12</v>
      </c>
      <c r="J41" s="1">
        <v>45504</v>
      </c>
    </row>
    <row r="42" spans="1:10" ht="33.75">
      <c r="A42" s="1" t="s">
        <v>3103</v>
      </c>
      <c r="B42" s="147" t="s">
        <v>2459</v>
      </c>
      <c r="C42" s="148" t="s">
        <v>2460</v>
      </c>
      <c r="D42" s="172">
        <v>9900</v>
      </c>
      <c r="E42" s="200">
        <f t="shared" si="2"/>
        <v>693.00000000000011</v>
      </c>
      <c r="F42" s="200">
        <f t="shared" si="1"/>
        <v>10593</v>
      </c>
      <c r="G42" s="150" t="s">
        <v>3104</v>
      </c>
      <c r="H42" s="85" t="s">
        <v>837</v>
      </c>
      <c r="I42" s="161">
        <v>3</v>
      </c>
      <c r="J42" s="1">
        <v>45504</v>
      </c>
    </row>
    <row r="43" spans="1:10" ht="22.5">
      <c r="A43" s="1" t="s">
        <v>3105</v>
      </c>
      <c r="B43" s="147" t="s">
        <v>1389</v>
      </c>
      <c r="C43" s="148" t="s">
        <v>1390</v>
      </c>
      <c r="D43" s="172">
        <v>4046.56</v>
      </c>
      <c r="E43" s="200">
        <v>263.44</v>
      </c>
      <c r="F43" s="200">
        <f t="shared" si="1"/>
        <v>4310</v>
      </c>
      <c r="G43" s="150" t="s">
        <v>3106</v>
      </c>
      <c r="H43" s="85" t="s">
        <v>837</v>
      </c>
      <c r="I43" s="161">
        <v>1</v>
      </c>
      <c r="J43" s="1">
        <v>45503</v>
      </c>
    </row>
    <row r="44" spans="1:10">
      <c r="A44" s="1" t="s">
        <v>3107</v>
      </c>
      <c r="B44" s="168"/>
      <c r="C44" s="203"/>
      <c r="D44" s="172"/>
      <c r="E44" s="200"/>
      <c r="F44" s="200"/>
      <c r="G44" s="150" t="s">
        <v>475</v>
      </c>
      <c r="H44" s="85"/>
      <c r="I44" s="161"/>
      <c r="J44" s="1"/>
    </row>
    <row r="45" spans="1:10" ht="22.5">
      <c r="A45" s="1" t="s">
        <v>3108</v>
      </c>
      <c r="B45" s="147" t="s">
        <v>1286</v>
      </c>
      <c r="C45" s="148" t="s">
        <v>1287</v>
      </c>
      <c r="D45" s="172">
        <v>3514.11</v>
      </c>
      <c r="E45" s="200">
        <f t="shared" ref="E45:E49" si="3">+D45*0.07</f>
        <v>245.98770000000005</v>
      </c>
      <c r="F45" s="200">
        <f t="shared" si="1"/>
        <v>3760.0977000000003</v>
      </c>
      <c r="G45" s="150" t="s">
        <v>3109</v>
      </c>
      <c r="H45" s="85" t="s">
        <v>837</v>
      </c>
      <c r="I45" s="161">
        <v>1</v>
      </c>
      <c r="J45" s="1">
        <v>45504</v>
      </c>
    </row>
    <row r="46" spans="1:10" ht="22.5">
      <c r="A46" s="1" t="s">
        <v>3110</v>
      </c>
      <c r="B46" s="147" t="s">
        <v>1320</v>
      </c>
      <c r="C46" s="148" t="s">
        <v>1321</v>
      </c>
      <c r="D46" s="172">
        <v>1465.35</v>
      </c>
      <c r="E46" s="200">
        <f t="shared" si="3"/>
        <v>102.5745</v>
      </c>
      <c r="F46" s="200">
        <f t="shared" si="1"/>
        <v>1567.9244999999999</v>
      </c>
      <c r="G46" s="150" t="s">
        <v>3111</v>
      </c>
      <c r="H46" s="85" t="s">
        <v>837</v>
      </c>
      <c r="I46" s="161">
        <v>1</v>
      </c>
      <c r="J46" s="1">
        <v>45504</v>
      </c>
    </row>
    <row r="47" spans="1:10" ht="22.5">
      <c r="A47" s="1" t="s">
        <v>3112</v>
      </c>
      <c r="B47" s="147" t="s">
        <v>1320</v>
      </c>
      <c r="C47" s="148" t="s">
        <v>1321</v>
      </c>
      <c r="D47" s="172">
        <v>8465.5499999999993</v>
      </c>
      <c r="E47" s="200">
        <f t="shared" si="3"/>
        <v>592.58849999999995</v>
      </c>
      <c r="F47" s="200">
        <f t="shared" si="1"/>
        <v>9058.1384999999991</v>
      </c>
      <c r="G47" s="150" t="s">
        <v>3113</v>
      </c>
      <c r="H47" s="85" t="s">
        <v>837</v>
      </c>
      <c r="I47" s="161">
        <v>1</v>
      </c>
      <c r="J47" s="1">
        <v>45504</v>
      </c>
    </row>
    <row r="48" spans="1:10" ht="22.5">
      <c r="A48" s="1" t="s">
        <v>3114</v>
      </c>
      <c r="B48" s="147" t="s">
        <v>1328</v>
      </c>
      <c r="C48" s="148" t="s">
        <v>1329</v>
      </c>
      <c r="D48" s="172">
        <v>1203.7</v>
      </c>
      <c r="E48" s="200">
        <f t="shared" si="3"/>
        <v>84.259000000000015</v>
      </c>
      <c r="F48" s="200">
        <f t="shared" si="1"/>
        <v>1287.9590000000001</v>
      </c>
      <c r="G48" s="150" t="s">
        <v>3115</v>
      </c>
      <c r="H48" s="85" t="s">
        <v>837</v>
      </c>
      <c r="I48" s="161">
        <v>1</v>
      </c>
      <c r="J48" s="1">
        <v>45503</v>
      </c>
    </row>
    <row r="49" spans="1:10">
      <c r="A49" s="1" t="s">
        <v>3116</v>
      </c>
      <c r="B49" s="147" t="s">
        <v>91</v>
      </c>
      <c r="C49" s="148" t="s">
        <v>92</v>
      </c>
      <c r="D49" s="172">
        <v>2925</v>
      </c>
      <c r="E49" s="200">
        <f t="shared" si="3"/>
        <v>204.75000000000003</v>
      </c>
      <c r="F49" s="200">
        <f t="shared" si="1"/>
        <v>3129.75</v>
      </c>
      <c r="G49" s="150" t="s">
        <v>3117</v>
      </c>
      <c r="H49" s="85" t="s">
        <v>850</v>
      </c>
      <c r="I49" s="161">
        <v>3</v>
      </c>
      <c r="J49" s="1">
        <v>45504</v>
      </c>
    </row>
    <row r="50" spans="1:10" ht="22.5">
      <c r="A50" s="1" t="s">
        <v>3118</v>
      </c>
      <c r="B50" s="147" t="s">
        <v>1389</v>
      </c>
      <c r="C50" s="148" t="s">
        <v>1390</v>
      </c>
      <c r="D50" s="172">
        <v>3791.95</v>
      </c>
      <c r="E50" s="200">
        <v>236.07</v>
      </c>
      <c r="F50" s="200">
        <f t="shared" si="1"/>
        <v>4028.02</v>
      </c>
      <c r="G50" s="150" t="s">
        <v>2414</v>
      </c>
      <c r="H50" s="85" t="s">
        <v>837</v>
      </c>
      <c r="I50" s="161">
        <v>1</v>
      </c>
      <c r="J50" s="1">
        <v>45504</v>
      </c>
    </row>
    <row r="51" spans="1:10" ht="22.5">
      <c r="A51" s="114" t="s">
        <v>3119</v>
      </c>
      <c r="B51" s="147" t="s">
        <v>1328</v>
      </c>
      <c r="C51" s="148" t="s">
        <v>1329</v>
      </c>
      <c r="D51" s="172">
        <v>2642.73</v>
      </c>
      <c r="E51" s="200">
        <f>+D51*0.07</f>
        <v>184.99110000000002</v>
      </c>
      <c r="F51" s="200">
        <f t="shared" si="1"/>
        <v>2827.7211000000002</v>
      </c>
      <c r="G51" s="150" t="s">
        <v>3120</v>
      </c>
      <c r="H51" s="85" t="s">
        <v>837</v>
      </c>
      <c r="I51" s="161">
        <v>1</v>
      </c>
      <c r="J51" s="1">
        <v>45504</v>
      </c>
    </row>
    <row r="52" spans="1:10" ht="22.5">
      <c r="A52" s="1" t="s">
        <v>3121</v>
      </c>
      <c r="B52" s="147" t="s">
        <v>1012</v>
      </c>
      <c r="C52" s="148" t="s">
        <v>1013</v>
      </c>
      <c r="D52" s="172">
        <v>1580</v>
      </c>
      <c r="E52" s="200">
        <f>+D52*0.07</f>
        <v>110.60000000000001</v>
      </c>
      <c r="F52" s="200">
        <f t="shared" si="1"/>
        <v>1690.6</v>
      </c>
      <c r="G52" s="150" t="s">
        <v>3122</v>
      </c>
      <c r="H52" s="85" t="s">
        <v>837</v>
      </c>
      <c r="I52" s="161">
        <v>3</v>
      </c>
      <c r="J52" s="1">
        <v>45505</v>
      </c>
    </row>
    <row r="53" spans="1:10" ht="22.5">
      <c r="A53" s="1" t="s">
        <v>3123</v>
      </c>
      <c r="B53" s="147" t="s">
        <v>1286</v>
      </c>
      <c r="C53" s="148" t="s">
        <v>1287</v>
      </c>
      <c r="D53" s="172">
        <v>5472.98</v>
      </c>
      <c r="E53" s="200">
        <f>+D53*0.07</f>
        <v>383.10860000000002</v>
      </c>
      <c r="F53" s="200">
        <f t="shared" si="1"/>
        <v>5856.0885999999991</v>
      </c>
      <c r="G53" s="150" t="s">
        <v>3124</v>
      </c>
      <c r="H53" s="85" t="s">
        <v>837</v>
      </c>
      <c r="I53" s="161">
        <v>1</v>
      </c>
      <c r="J53" s="1">
        <v>45505</v>
      </c>
    </row>
    <row r="54" spans="1:10" ht="22.5">
      <c r="A54" s="1" t="s">
        <v>3125</v>
      </c>
      <c r="B54" s="152" t="s">
        <v>1415</v>
      </c>
      <c r="C54" s="153" t="s">
        <v>1416</v>
      </c>
      <c r="D54" s="172">
        <v>1143.26</v>
      </c>
      <c r="E54" s="200">
        <f>+D54*0.07</f>
        <v>80.028200000000012</v>
      </c>
      <c r="F54" s="200">
        <f>+D54+E54</f>
        <v>1223.2882</v>
      </c>
      <c r="G54" s="150" t="s">
        <v>3126</v>
      </c>
      <c r="H54" s="85" t="s">
        <v>837</v>
      </c>
      <c r="I54" s="161">
        <v>1</v>
      </c>
      <c r="J54" s="1">
        <v>45506</v>
      </c>
    </row>
    <row r="55" spans="1:10" ht="22.5">
      <c r="A55" s="1" t="s">
        <v>3127</v>
      </c>
      <c r="B55" s="147" t="s">
        <v>1320</v>
      </c>
      <c r="C55" s="148" t="s">
        <v>1321</v>
      </c>
      <c r="D55" s="172">
        <v>5316.2</v>
      </c>
      <c r="E55" s="200">
        <f>+D55*0.07</f>
        <v>372.13400000000001</v>
      </c>
      <c r="F55" s="200">
        <f t="shared" si="1"/>
        <v>5688.3339999999998</v>
      </c>
      <c r="G55" s="150" t="s">
        <v>3128</v>
      </c>
      <c r="H55" s="85" t="s">
        <v>837</v>
      </c>
      <c r="I55" s="161">
        <v>1</v>
      </c>
      <c r="J55" s="1">
        <v>45506</v>
      </c>
    </row>
    <row r="56" spans="1:10" ht="33.75">
      <c r="A56" s="114" t="s">
        <v>3129</v>
      </c>
      <c r="B56" s="147" t="s">
        <v>530</v>
      </c>
      <c r="C56" s="148" t="s">
        <v>3130</v>
      </c>
      <c r="D56" s="172">
        <v>3978</v>
      </c>
      <c r="E56" s="200">
        <v>0</v>
      </c>
      <c r="F56" s="200">
        <f t="shared" si="1"/>
        <v>3978</v>
      </c>
      <c r="G56" s="150" t="s">
        <v>3131</v>
      </c>
      <c r="H56" s="85" t="s">
        <v>850</v>
      </c>
      <c r="I56" s="161">
        <v>1</v>
      </c>
      <c r="J56" s="1">
        <v>45509</v>
      </c>
    </row>
    <row r="57" spans="1:10" ht="22.5">
      <c r="A57" s="1" t="s">
        <v>3132</v>
      </c>
      <c r="B57" s="147" t="s">
        <v>1076</v>
      </c>
      <c r="C57" s="148" t="s">
        <v>1114</v>
      </c>
      <c r="D57" s="172">
        <v>6385.49</v>
      </c>
      <c r="E57" s="200">
        <f>+D57*0.07</f>
        <v>446.98430000000002</v>
      </c>
      <c r="F57" s="200">
        <f t="shared" si="1"/>
        <v>6832.4742999999999</v>
      </c>
      <c r="G57" s="150" t="s">
        <v>3133</v>
      </c>
      <c r="H57" s="85" t="s">
        <v>837</v>
      </c>
      <c r="I57" s="161">
        <v>1</v>
      </c>
      <c r="J57" s="1">
        <v>45509</v>
      </c>
    </row>
    <row r="58" spans="1:10" ht="22.5">
      <c r="A58" s="1" t="s">
        <v>3134</v>
      </c>
      <c r="B58" s="147" t="s">
        <v>1106</v>
      </c>
      <c r="C58" s="148" t="s">
        <v>1107</v>
      </c>
      <c r="D58" s="172">
        <v>3431.25</v>
      </c>
      <c r="E58" s="200">
        <f t="shared" ref="E58:E68" si="4">+D58*0.07</f>
        <v>240.18750000000003</v>
      </c>
      <c r="F58" s="200">
        <f t="shared" si="1"/>
        <v>3671.4375</v>
      </c>
      <c r="G58" s="150" t="s">
        <v>3135</v>
      </c>
      <c r="H58" s="85" t="s">
        <v>837</v>
      </c>
      <c r="I58" s="161">
        <v>2</v>
      </c>
      <c r="J58" s="1">
        <v>45513</v>
      </c>
    </row>
    <row r="59" spans="1:10" ht="22.5">
      <c r="A59" s="1" t="s">
        <v>3136</v>
      </c>
      <c r="B59" s="147" t="s">
        <v>1389</v>
      </c>
      <c r="C59" s="148" t="s">
        <v>1390</v>
      </c>
      <c r="D59" s="172">
        <v>9074.91</v>
      </c>
      <c r="E59" s="200">
        <f t="shared" si="4"/>
        <v>635.2437000000001</v>
      </c>
      <c r="F59" s="200">
        <f t="shared" si="1"/>
        <v>9710.1537000000008</v>
      </c>
      <c r="G59" s="150" t="s">
        <v>3137</v>
      </c>
      <c r="H59" s="85" t="s">
        <v>837</v>
      </c>
      <c r="I59" s="161">
        <v>1</v>
      </c>
      <c r="J59" s="1">
        <v>45510</v>
      </c>
    </row>
    <row r="60" spans="1:10" ht="22.5">
      <c r="A60" s="1" t="s">
        <v>3138</v>
      </c>
      <c r="B60" s="147" t="s">
        <v>282</v>
      </c>
      <c r="C60" s="148" t="s">
        <v>811</v>
      </c>
      <c r="D60" s="172">
        <v>1900</v>
      </c>
      <c r="E60" s="200">
        <f t="shared" si="4"/>
        <v>133</v>
      </c>
      <c r="F60" s="200">
        <f t="shared" si="1"/>
        <v>2033</v>
      </c>
      <c r="G60" s="150" t="s">
        <v>3139</v>
      </c>
      <c r="H60" s="85" t="s">
        <v>837</v>
      </c>
      <c r="I60" s="161">
        <v>6</v>
      </c>
      <c r="J60" s="1">
        <v>45510</v>
      </c>
    </row>
    <row r="61" spans="1:10" ht="33.75">
      <c r="A61" s="114" t="s">
        <v>3140</v>
      </c>
      <c r="B61" s="147" t="s">
        <v>871</v>
      </c>
      <c r="C61" s="148" t="s">
        <v>872</v>
      </c>
      <c r="D61" s="172">
        <v>12617.4</v>
      </c>
      <c r="E61" s="200">
        <f t="shared" si="4"/>
        <v>883.21800000000007</v>
      </c>
      <c r="F61" s="200">
        <f t="shared" si="1"/>
        <v>13500.618</v>
      </c>
      <c r="G61" s="150" t="s">
        <v>3141</v>
      </c>
      <c r="H61" s="85" t="s">
        <v>837</v>
      </c>
      <c r="I61" s="161">
        <v>12</v>
      </c>
      <c r="J61" s="1">
        <v>45511</v>
      </c>
    </row>
    <row r="62" spans="1:10" ht="22.5">
      <c r="A62" s="147" t="s">
        <v>3142</v>
      </c>
      <c r="B62" s="147" t="s">
        <v>1286</v>
      </c>
      <c r="C62" s="148" t="s">
        <v>1287</v>
      </c>
      <c r="D62" s="172">
        <v>1829.2</v>
      </c>
      <c r="E62" s="201">
        <f t="shared" si="4"/>
        <v>128.04400000000001</v>
      </c>
      <c r="F62" s="201">
        <f t="shared" si="1"/>
        <v>1957.2440000000001</v>
      </c>
      <c r="G62" s="150" t="s">
        <v>3143</v>
      </c>
      <c r="H62" s="85" t="s">
        <v>837</v>
      </c>
      <c r="I62" s="161">
        <v>1</v>
      </c>
      <c r="J62" s="1">
        <v>45511</v>
      </c>
    </row>
    <row r="63" spans="1:10" ht="22.5">
      <c r="A63" s="1" t="s">
        <v>3144</v>
      </c>
      <c r="B63" s="147" t="s">
        <v>1320</v>
      </c>
      <c r="C63" s="148" t="s">
        <v>1321</v>
      </c>
      <c r="D63" s="172">
        <v>2293.7399999999998</v>
      </c>
      <c r="E63" s="200">
        <f t="shared" si="4"/>
        <v>160.56180000000001</v>
      </c>
      <c r="F63" s="200">
        <f t="shared" si="1"/>
        <v>2454.3017999999997</v>
      </c>
      <c r="G63" s="150" t="s">
        <v>3145</v>
      </c>
      <c r="H63" s="85" t="s">
        <v>837</v>
      </c>
      <c r="I63" s="161">
        <v>1</v>
      </c>
      <c r="J63" s="1">
        <v>45512</v>
      </c>
    </row>
    <row r="64" spans="1:10" ht="22.5">
      <c r="A64" s="1" t="s">
        <v>3146</v>
      </c>
      <c r="B64" s="147" t="s">
        <v>1320</v>
      </c>
      <c r="C64" s="148" t="s">
        <v>1321</v>
      </c>
      <c r="D64" s="172">
        <v>1837.54</v>
      </c>
      <c r="E64" s="200">
        <f t="shared" si="4"/>
        <v>128.62780000000001</v>
      </c>
      <c r="F64" s="200">
        <f t="shared" si="1"/>
        <v>1966.1677999999999</v>
      </c>
      <c r="G64" s="150" t="s">
        <v>3147</v>
      </c>
      <c r="H64" s="85" t="s">
        <v>837</v>
      </c>
      <c r="I64" s="161">
        <v>1</v>
      </c>
      <c r="J64" s="1">
        <v>45512</v>
      </c>
    </row>
    <row r="65" spans="1:10" ht="22.5">
      <c r="A65" s="114" t="s">
        <v>3148</v>
      </c>
      <c r="B65" s="147" t="s">
        <v>1320</v>
      </c>
      <c r="C65" s="148" t="s">
        <v>1321</v>
      </c>
      <c r="D65" s="172">
        <v>1303.5899999999999</v>
      </c>
      <c r="E65" s="200">
        <f t="shared" si="4"/>
        <v>91.251300000000001</v>
      </c>
      <c r="F65" s="200">
        <f t="shared" si="1"/>
        <v>1394.8412999999998</v>
      </c>
      <c r="G65" s="150" t="s">
        <v>3149</v>
      </c>
      <c r="H65" s="85" t="s">
        <v>837</v>
      </c>
      <c r="I65" s="161">
        <v>1</v>
      </c>
      <c r="J65" s="1">
        <v>45513</v>
      </c>
    </row>
    <row r="66" spans="1:10" ht="22.5">
      <c r="A66" s="1" t="s">
        <v>3150</v>
      </c>
      <c r="B66" s="147" t="s">
        <v>61</v>
      </c>
      <c r="C66" s="148" t="s">
        <v>62</v>
      </c>
      <c r="D66" s="172">
        <v>1508.72</v>
      </c>
      <c r="E66" s="200">
        <f t="shared" si="4"/>
        <v>105.61040000000001</v>
      </c>
      <c r="F66" s="200">
        <f t="shared" si="1"/>
        <v>1614.3304000000001</v>
      </c>
      <c r="G66" s="150" t="s">
        <v>3151</v>
      </c>
      <c r="H66" s="85" t="s">
        <v>850</v>
      </c>
      <c r="I66" s="161">
        <v>2</v>
      </c>
      <c r="J66" s="1">
        <v>45513</v>
      </c>
    </row>
    <row r="67" spans="1:10" ht="22.5">
      <c r="A67" s="1" t="s">
        <v>3152</v>
      </c>
      <c r="B67" s="147" t="s">
        <v>2235</v>
      </c>
      <c r="C67" s="148" t="s">
        <v>2236</v>
      </c>
      <c r="D67" s="172">
        <v>1502.65</v>
      </c>
      <c r="E67" s="200">
        <f t="shared" si="4"/>
        <v>105.18550000000002</v>
      </c>
      <c r="F67" s="200">
        <f t="shared" si="1"/>
        <v>1607.8355000000001</v>
      </c>
      <c r="G67" s="150" t="s">
        <v>3153</v>
      </c>
      <c r="H67" s="85" t="s">
        <v>1021</v>
      </c>
      <c r="I67" s="161">
        <v>1</v>
      </c>
      <c r="J67" s="1">
        <v>45517</v>
      </c>
    </row>
    <row r="68" spans="1:10" ht="22.5">
      <c r="A68" s="1" t="s">
        <v>3154</v>
      </c>
      <c r="B68" s="147" t="s">
        <v>928</v>
      </c>
      <c r="C68" s="148" t="s">
        <v>929</v>
      </c>
      <c r="D68" s="172">
        <v>7018</v>
      </c>
      <c r="E68" s="200">
        <f t="shared" si="4"/>
        <v>491.26000000000005</v>
      </c>
      <c r="F68" s="200">
        <f t="shared" si="1"/>
        <v>7509.26</v>
      </c>
      <c r="G68" s="150" t="s">
        <v>3155</v>
      </c>
      <c r="H68" s="85" t="s">
        <v>1021</v>
      </c>
      <c r="I68" s="161">
        <v>3</v>
      </c>
      <c r="J68" s="1">
        <v>45565</v>
      </c>
    </row>
    <row r="69" spans="1:10" ht="22.5">
      <c r="A69" s="1" t="s">
        <v>3156</v>
      </c>
      <c r="B69" s="147" t="s">
        <v>1389</v>
      </c>
      <c r="C69" s="148" t="s">
        <v>1390</v>
      </c>
      <c r="D69" s="172">
        <v>9604.7999999999993</v>
      </c>
      <c r="E69" s="200">
        <v>663.01</v>
      </c>
      <c r="F69" s="200">
        <f t="shared" si="1"/>
        <v>10267.81</v>
      </c>
      <c r="G69" s="150" t="s">
        <v>3157</v>
      </c>
      <c r="H69" s="85" t="s">
        <v>1021</v>
      </c>
      <c r="I69" s="161">
        <v>1</v>
      </c>
      <c r="J69" s="1">
        <v>45520</v>
      </c>
    </row>
    <row r="70" spans="1:10" ht="22.5">
      <c r="A70" s="1" t="s">
        <v>3158</v>
      </c>
      <c r="B70" s="147" t="s">
        <v>3159</v>
      </c>
      <c r="C70" s="148" t="s">
        <v>3160</v>
      </c>
      <c r="D70" s="172">
        <v>2272.15</v>
      </c>
      <c r="E70" s="200">
        <v>159.05000000000001</v>
      </c>
      <c r="F70" s="200">
        <f>+D70+E70</f>
        <v>2431.2000000000003</v>
      </c>
      <c r="G70" s="150" t="s">
        <v>3161</v>
      </c>
      <c r="H70" s="85" t="s">
        <v>1021</v>
      </c>
      <c r="I70" s="161">
        <v>1</v>
      </c>
      <c r="J70" s="1">
        <v>45518</v>
      </c>
    </row>
    <row r="71" spans="1:10" ht="22.5">
      <c r="A71" s="1" t="s">
        <v>3162</v>
      </c>
      <c r="B71" s="147" t="s">
        <v>3083</v>
      </c>
      <c r="C71" s="148" t="s">
        <v>3084</v>
      </c>
      <c r="D71" s="172">
        <v>4840</v>
      </c>
      <c r="E71" s="200">
        <f>+D71*0.07</f>
        <v>338.8</v>
      </c>
      <c r="F71" s="200">
        <f>+D71+E71</f>
        <v>5178.8</v>
      </c>
      <c r="G71" s="150" t="s">
        <v>3163</v>
      </c>
      <c r="H71" s="85" t="s">
        <v>1021</v>
      </c>
      <c r="I71" s="161">
        <v>5</v>
      </c>
      <c r="J71" s="1">
        <v>45520</v>
      </c>
    </row>
    <row r="72" spans="1:10" ht="33.75">
      <c r="A72" s="1" t="s">
        <v>3164</v>
      </c>
      <c r="B72" s="147" t="s">
        <v>216</v>
      </c>
      <c r="C72" s="148" t="s">
        <v>753</v>
      </c>
      <c r="D72" s="172">
        <v>2273.44</v>
      </c>
      <c r="E72" s="200">
        <f t="shared" ref="E72:E111" si="5">+D72*0.07</f>
        <v>159.14080000000001</v>
      </c>
      <c r="F72" s="200">
        <f t="shared" ref="F72:F124" si="6">+D72+E72</f>
        <v>2432.5808000000002</v>
      </c>
      <c r="G72" s="150" t="s">
        <v>3165</v>
      </c>
      <c r="H72" s="85" t="s">
        <v>1021</v>
      </c>
      <c r="I72" s="161">
        <v>2</v>
      </c>
      <c r="J72" s="1">
        <v>45520</v>
      </c>
    </row>
    <row r="73" spans="1:10" ht="45">
      <c r="A73" s="1" t="s">
        <v>3166</v>
      </c>
      <c r="B73" s="147" t="s">
        <v>1838</v>
      </c>
      <c r="C73" s="148" t="s">
        <v>1839</v>
      </c>
      <c r="D73" s="172">
        <v>2060</v>
      </c>
      <c r="E73" s="200">
        <v>0</v>
      </c>
      <c r="F73" s="200">
        <f t="shared" si="6"/>
        <v>2060</v>
      </c>
      <c r="G73" s="150" t="s">
        <v>3167</v>
      </c>
      <c r="H73" s="85" t="s">
        <v>1021</v>
      </c>
      <c r="I73" s="161">
        <v>2</v>
      </c>
      <c r="J73" s="1">
        <v>45520</v>
      </c>
    </row>
    <row r="74" spans="1:10" ht="22.5">
      <c r="A74" s="1" t="s">
        <v>3168</v>
      </c>
      <c r="B74" s="147" t="s">
        <v>1320</v>
      </c>
      <c r="C74" s="148" t="s">
        <v>1321</v>
      </c>
      <c r="D74" s="172">
        <v>1906.82</v>
      </c>
      <c r="E74" s="200">
        <f t="shared" si="5"/>
        <v>133.47740000000002</v>
      </c>
      <c r="F74" s="200">
        <f t="shared" si="6"/>
        <v>2040.2973999999999</v>
      </c>
      <c r="G74" s="150" t="s">
        <v>3169</v>
      </c>
      <c r="H74" s="85" t="s">
        <v>1021</v>
      </c>
      <c r="I74" s="161">
        <v>1</v>
      </c>
      <c r="J74" s="1">
        <v>45520</v>
      </c>
    </row>
    <row r="75" spans="1:10" ht="22.5">
      <c r="A75" s="1" t="s">
        <v>3170</v>
      </c>
      <c r="B75" s="147" t="s">
        <v>1328</v>
      </c>
      <c r="C75" s="148" t="s">
        <v>1329</v>
      </c>
      <c r="D75" s="172">
        <v>4554.1899999999996</v>
      </c>
      <c r="E75" s="200">
        <f t="shared" si="5"/>
        <v>318.79329999999999</v>
      </c>
      <c r="F75" s="200">
        <f t="shared" si="6"/>
        <v>4872.9832999999999</v>
      </c>
      <c r="G75" s="150" t="s">
        <v>3171</v>
      </c>
      <c r="H75" s="85" t="s">
        <v>1021</v>
      </c>
      <c r="I75" s="161">
        <v>1</v>
      </c>
      <c r="J75" s="1">
        <v>45523</v>
      </c>
    </row>
    <row r="76" spans="1:10" ht="22.5">
      <c r="A76" s="114" t="s">
        <v>2224</v>
      </c>
      <c r="B76" s="152" t="s">
        <v>1415</v>
      </c>
      <c r="C76" s="153" t="s">
        <v>1416</v>
      </c>
      <c r="D76" s="172">
        <v>3708.46</v>
      </c>
      <c r="E76" s="200">
        <f t="shared" si="5"/>
        <v>259.59220000000005</v>
      </c>
      <c r="F76" s="200">
        <f t="shared" si="6"/>
        <v>3968.0522000000001</v>
      </c>
      <c r="G76" s="150" t="s">
        <v>3172</v>
      </c>
      <c r="H76" s="85" t="s">
        <v>837</v>
      </c>
      <c r="I76" s="161">
        <v>1</v>
      </c>
      <c r="J76" s="1">
        <v>45526</v>
      </c>
    </row>
    <row r="77" spans="1:10" ht="22.5">
      <c r="A77" s="1" t="s">
        <v>3173</v>
      </c>
      <c r="B77" s="147" t="s">
        <v>1320</v>
      </c>
      <c r="C77" s="148" t="s">
        <v>1321</v>
      </c>
      <c r="D77" s="172">
        <v>1586.21</v>
      </c>
      <c r="E77" s="200">
        <f t="shared" si="5"/>
        <v>111.03470000000002</v>
      </c>
      <c r="F77" s="200">
        <f t="shared" si="6"/>
        <v>1697.2447</v>
      </c>
      <c r="G77" s="150" t="s">
        <v>3174</v>
      </c>
      <c r="H77" s="85" t="s">
        <v>837</v>
      </c>
      <c r="I77" s="161">
        <v>1</v>
      </c>
      <c r="J77" s="1">
        <v>45527</v>
      </c>
    </row>
    <row r="78" spans="1:10" ht="22.5">
      <c r="A78" s="1" t="s">
        <v>3175</v>
      </c>
      <c r="B78" s="147" t="s">
        <v>1953</v>
      </c>
      <c r="C78" s="148" t="s">
        <v>3176</v>
      </c>
      <c r="D78" s="172">
        <v>14375</v>
      </c>
      <c r="E78" s="200">
        <f t="shared" si="5"/>
        <v>1006.2500000000001</v>
      </c>
      <c r="F78" s="200">
        <f t="shared" si="6"/>
        <v>15381.25</v>
      </c>
      <c r="G78" s="150" t="s">
        <v>3177</v>
      </c>
      <c r="H78" s="85" t="s">
        <v>1021</v>
      </c>
      <c r="I78" s="161">
        <v>6</v>
      </c>
      <c r="J78" s="1">
        <v>45533</v>
      </c>
    </row>
    <row r="79" spans="1:10" ht="22.5">
      <c r="A79" s="1" t="s">
        <v>3178</v>
      </c>
      <c r="B79" s="147" t="s">
        <v>1764</v>
      </c>
      <c r="C79" s="148" t="s">
        <v>1765</v>
      </c>
      <c r="D79" s="172">
        <v>5652.96</v>
      </c>
      <c r="E79" s="200">
        <f t="shared" si="5"/>
        <v>395.70720000000006</v>
      </c>
      <c r="F79" s="200">
        <f t="shared" si="6"/>
        <v>6048.6671999999999</v>
      </c>
      <c r="G79" s="150" t="s">
        <v>3179</v>
      </c>
      <c r="H79" s="85" t="s">
        <v>837</v>
      </c>
      <c r="I79" s="161">
        <v>12</v>
      </c>
      <c r="J79" s="1">
        <v>45531</v>
      </c>
    </row>
    <row r="80" spans="1:10" ht="22.5">
      <c r="A80" s="1" t="s">
        <v>3180</v>
      </c>
      <c r="B80" s="147" t="s">
        <v>1328</v>
      </c>
      <c r="C80" s="148" t="s">
        <v>1329</v>
      </c>
      <c r="D80" s="172">
        <v>2847.39</v>
      </c>
      <c r="E80" s="200">
        <f t="shared" si="5"/>
        <v>199.31730000000002</v>
      </c>
      <c r="F80" s="200">
        <f t="shared" si="6"/>
        <v>3046.7073</v>
      </c>
      <c r="G80" s="150" t="s">
        <v>3181</v>
      </c>
      <c r="H80" s="85" t="s">
        <v>837</v>
      </c>
      <c r="I80" s="161">
        <v>1</v>
      </c>
      <c r="J80" s="1">
        <v>45531</v>
      </c>
    </row>
    <row r="81" spans="1:10" ht="22.5">
      <c r="A81" s="114" t="s">
        <v>3182</v>
      </c>
      <c r="B81" s="147" t="s">
        <v>1328</v>
      </c>
      <c r="C81" s="148" t="s">
        <v>1329</v>
      </c>
      <c r="D81" s="172">
        <v>2978.18</v>
      </c>
      <c r="E81" s="200">
        <f t="shared" si="5"/>
        <v>208.4726</v>
      </c>
      <c r="F81" s="200">
        <f t="shared" si="6"/>
        <v>3186.6525999999999</v>
      </c>
      <c r="G81" s="150" t="s">
        <v>3183</v>
      </c>
      <c r="H81" s="85" t="s">
        <v>837</v>
      </c>
      <c r="I81" s="161">
        <v>1</v>
      </c>
      <c r="J81" s="1">
        <v>45531</v>
      </c>
    </row>
    <row r="82" spans="1:10" ht="22.5">
      <c r="A82" s="114" t="s">
        <v>3184</v>
      </c>
      <c r="B82" s="147" t="s">
        <v>1328</v>
      </c>
      <c r="C82" s="148" t="s">
        <v>1329</v>
      </c>
      <c r="D82" s="172">
        <v>9029.5</v>
      </c>
      <c r="E82" s="200">
        <f t="shared" si="5"/>
        <v>632.06500000000005</v>
      </c>
      <c r="F82" s="200">
        <f t="shared" si="6"/>
        <v>9661.5650000000005</v>
      </c>
      <c r="G82" s="150" t="s">
        <v>3185</v>
      </c>
      <c r="H82" s="85" t="s">
        <v>837</v>
      </c>
      <c r="I82" s="161">
        <v>1</v>
      </c>
      <c r="J82" s="1">
        <v>45532</v>
      </c>
    </row>
    <row r="83" spans="1:10" ht="22.5">
      <c r="A83" s="114" t="s">
        <v>3186</v>
      </c>
      <c r="B83" s="147" t="s">
        <v>1389</v>
      </c>
      <c r="C83" s="148" t="s">
        <v>1390</v>
      </c>
      <c r="D83" s="172">
        <v>1092.97</v>
      </c>
      <c r="E83" s="200">
        <v>74.5</v>
      </c>
      <c r="F83" s="200">
        <f t="shared" si="6"/>
        <v>1167.47</v>
      </c>
      <c r="G83" s="150" t="s">
        <v>3187</v>
      </c>
      <c r="H83" s="85" t="s">
        <v>837</v>
      </c>
      <c r="I83" s="161">
        <v>1</v>
      </c>
      <c r="J83" s="1">
        <v>45532</v>
      </c>
    </row>
    <row r="84" spans="1:10" ht="22.5">
      <c r="A84" s="1" t="s">
        <v>3188</v>
      </c>
      <c r="B84" s="147" t="s">
        <v>1389</v>
      </c>
      <c r="C84" s="148" t="s">
        <v>1390</v>
      </c>
      <c r="D84" s="172">
        <v>1718.61</v>
      </c>
      <c r="E84" s="200">
        <f t="shared" si="5"/>
        <v>120.3027</v>
      </c>
      <c r="F84" s="200">
        <f t="shared" si="6"/>
        <v>1838.9126999999999</v>
      </c>
      <c r="G84" s="150" t="s">
        <v>3189</v>
      </c>
      <c r="H84" s="85" t="s">
        <v>837</v>
      </c>
      <c r="I84" s="161">
        <v>1</v>
      </c>
      <c r="J84" s="1">
        <v>45533</v>
      </c>
    </row>
    <row r="85" spans="1:10" ht="22.5">
      <c r="A85" s="1" t="s">
        <v>3190</v>
      </c>
      <c r="B85" s="152" t="s">
        <v>1415</v>
      </c>
      <c r="C85" s="153" t="s">
        <v>1416</v>
      </c>
      <c r="D85" s="172">
        <v>1080.8900000000001</v>
      </c>
      <c r="E85" s="200">
        <f t="shared" si="5"/>
        <v>75.662300000000016</v>
      </c>
      <c r="F85" s="200">
        <f t="shared" si="6"/>
        <v>1156.5523000000001</v>
      </c>
      <c r="G85" s="150" t="s">
        <v>3191</v>
      </c>
      <c r="H85" s="85" t="s">
        <v>837</v>
      </c>
      <c r="I85" s="161">
        <v>1</v>
      </c>
      <c r="J85" s="1">
        <v>45533</v>
      </c>
    </row>
    <row r="86" spans="1:10" ht="22.5">
      <c r="A86" s="1" t="s">
        <v>3192</v>
      </c>
      <c r="B86" s="147" t="s">
        <v>1328</v>
      </c>
      <c r="C86" s="148" t="s">
        <v>1329</v>
      </c>
      <c r="D86" s="172">
        <v>1544.29</v>
      </c>
      <c r="E86" s="200">
        <f t="shared" si="5"/>
        <v>108.1003</v>
      </c>
      <c r="F86" s="200">
        <f t="shared" si="6"/>
        <v>1652.3903</v>
      </c>
      <c r="G86" s="150" t="s">
        <v>3193</v>
      </c>
      <c r="H86" s="85" t="s">
        <v>837</v>
      </c>
      <c r="I86" s="161">
        <v>1</v>
      </c>
      <c r="J86" s="1">
        <v>45533</v>
      </c>
    </row>
    <row r="87" spans="1:10" ht="22.5">
      <c r="A87" s="1" t="s">
        <v>3194</v>
      </c>
      <c r="B87" s="147" t="s">
        <v>1389</v>
      </c>
      <c r="C87" s="148" t="s">
        <v>1390</v>
      </c>
      <c r="D87" s="172">
        <v>3173.81</v>
      </c>
      <c r="E87" s="200">
        <v>204.34</v>
      </c>
      <c r="F87" s="200">
        <f t="shared" si="6"/>
        <v>3378.15</v>
      </c>
      <c r="G87" s="150" t="s">
        <v>3195</v>
      </c>
      <c r="H87" s="85" t="s">
        <v>837</v>
      </c>
      <c r="I87" s="161">
        <v>1</v>
      </c>
      <c r="J87" s="1">
        <v>45533</v>
      </c>
    </row>
    <row r="88" spans="1:10" ht="22.5">
      <c r="A88" s="1" t="s">
        <v>3196</v>
      </c>
      <c r="B88" s="147" t="s">
        <v>1389</v>
      </c>
      <c r="C88" s="148" t="s">
        <v>1390</v>
      </c>
      <c r="D88" s="172">
        <v>1657.3</v>
      </c>
      <c r="E88" s="200">
        <f t="shared" si="5"/>
        <v>116.01100000000001</v>
      </c>
      <c r="F88" s="200">
        <f t="shared" si="6"/>
        <v>1773.3109999999999</v>
      </c>
      <c r="G88" s="150" t="s">
        <v>3197</v>
      </c>
      <c r="H88" s="85" t="s">
        <v>837</v>
      </c>
      <c r="I88" s="161">
        <v>1</v>
      </c>
      <c r="J88" s="1">
        <v>45538</v>
      </c>
    </row>
    <row r="89" spans="1:10" ht="33.75">
      <c r="A89" s="1" t="s">
        <v>3198</v>
      </c>
      <c r="B89" s="152" t="s">
        <v>1415</v>
      </c>
      <c r="C89" s="148" t="s">
        <v>1416</v>
      </c>
      <c r="D89" s="172">
        <v>2839.56</v>
      </c>
      <c r="E89" s="200">
        <f t="shared" si="5"/>
        <v>198.76920000000001</v>
      </c>
      <c r="F89" s="200">
        <f t="shared" si="6"/>
        <v>3038.3292000000001</v>
      </c>
      <c r="G89" s="150" t="s">
        <v>3199</v>
      </c>
      <c r="H89" s="85" t="s">
        <v>837</v>
      </c>
      <c r="I89" s="161">
        <v>1</v>
      </c>
      <c r="J89" s="1">
        <v>45538</v>
      </c>
    </row>
    <row r="90" spans="1:10" ht="22.5">
      <c r="A90" s="1" t="s">
        <v>3200</v>
      </c>
      <c r="B90" s="147" t="s">
        <v>1328</v>
      </c>
      <c r="C90" s="148" t="s">
        <v>1329</v>
      </c>
      <c r="D90" s="172">
        <v>1857.42</v>
      </c>
      <c r="E90" s="200">
        <f t="shared" si="5"/>
        <v>130.01940000000002</v>
      </c>
      <c r="F90" s="200">
        <f t="shared" si="6"/>
        <v>1987.4394000000002</v>
      </c>
      <c r="G90" s="150" t="s">
        <v>3201</v>
      </c>
      <c r="H90" s="85" t="s">
        <v>837</v>
      </c>
      <c r="I90" s="161">
        <v>1</v>
      </c>
      <c r="J90" s="1">
        <v>45540</v>
      </c>
    </row>
    <row r="91" spans="1:10" ht="33.75">
      <c r="A91" s="1" t="s">
        <v>3202</v>
      </c>
      <c r="B91" s="147" t="s">
        <v>403</v>
      </c>
      <c r="C91" s="148" t="s">
        <v>1083</v>
      </c>
      <c r="D91" s="172">
        <v>6956.8</v>
      </c>
      <c r="E91" s="200">
        <f t="shared" si="5"/>
        <v>486.97600000000006</v>
      </c>
      <c r="F91" s="200">
        <f t="shared" si="6"/>
        <v>7443.7759999999998</v>
      </c>
      <c r="G91" s="150" t="s">
        <v>3203</v>
      </c>
      <c r="H91" s="85" t="s">
        <v>837</v>
      </c>
      <c r="I91" s="161">
        <v>1</v>
      </c>
      <c r="J91" s="1">
        <v>45541</v>
      </c>
    </row>
    <row r="92" spans="1:10" ht="22.5">
      <c r="A92" s="1" t="s">
        <v>3204</v>
      </c>
      <c r="B92" s="147" t="s">
        <v>1328</v>
      </c>
      <c r="C92" s="148" t="s">
        <v>1329</v>
      </c>
      <c r="D92" s="172">
        <v>5227.43</v>
      </c>
      <c r="E92" s="200">
        <f t="shared" si="5"/>
        <v>365.92010000000005</v>
      </c>
      <c r="F92" s="200">
        <f t="shared" si="6"/>
        <v>5593.3501000000006</v>
      </c>
      <c r="G92" s="150" t="s">
        <v>3205</v>
      </c>
      <c r="H92" s="85" t="s">
        <v>837</v>
      </c>
      <c r="I92" s="161">
        <v>1</v>
      </c>
      <c r="J92" s="1">
        <v>45540</v>
      </c>
    </row>
    <row r="93" spans="1:10">
      <c r="A93" s="1" t="s">
        <v>3206</v>
      </c>
      <c r="B93" s="147" t="s">
        <v>3207</v>
      </c>
      <c r="C93" s="148" t="s">
        <v>3208</v>
      </c>
      <c r="D93" s="172">
        <v>14990</v>
      </c>
      <c r="E93" s="200">
        <f t="shared" si="5"/>
        <v>1049.3000000000002</v>
      </c>
      <c r="F93" s="200">
        <f t="shared" si="6"/>
        <v>16039.3</v>
      </c>
      <c r="G93" s="150" t="s">
        <v>3209</v>
      </c>
      <c r="H93" s="85" t="s">
        <v>837</v>
      </c>
      <c r="I93" s="161">
        <v>3</v>
      </c>
      <c r="J93" s="1">
        <v>45541</v>
      </c>
    </row>
    <row r="94" spans="1:10" ht="22.5">
      <c r="A94" s="1" t="s">
        <v>3210</v>
      </c>
      <c r="B94" s="147" t="s">
        <v>1328</v>
      </c>
      <c r="C94" s="148" t="s">
        <v>1329</v>
      </c>
      <c r="D94" s="172">
        <v>12927.11</v>
      </c>
      <c r="E94" s="200">
        <f t="shared" si="5"/>
        <v>904.8977000000001</v>
      </c>
      <c r="F94" s="200">
        <f t="shared" si="6"/>
        <v>13832.0077</v>
      </c>
      <c r="G94" s="150" t="s">
        <v>3211</v>
      </c>
      <c r="H94" s="85" t="s">
        <v>837</v>
      </c>
      <c r="I94" s="161">
        <v>1</v>
      </c>
      <c r="J94" s="1">
        <v>45540</v>
      </c>
    </row>
    <row r="95" spans="1:10" ht="22.5">
      <c r="A95" s="1" t="s">
        <v>3212</v>
      </c>
      <c r="B95" s="147" t="s">
        <v>1282</v>
      </c>
      <c r="C95" s="148" t="s">
        <v>1283</v>
      </c>
      <c r="D95" s="172">
        <v>1334.2</v>
      </c>
      <c r="E95" s="200">
        <f t="shared" si="5"/>
        <v>93.394000000000005</v>
      </c>
      <c r="F95" s="200">
        <f t="shared" si="6"/>
        <v>1427.5940000000001</v>
      </c>
      <c r="G95" s="150" t="s">
        <v>2444</v>
      </c>
      <c r="H95" s="85" t="s">
        <v>837</v>
      </c>
      <c r="I95" s="161">
        <v>1</v>
      </c>
      <c r="J95" s="1">
        <v>45541</v>
      </c>
    </row>
    <row r="96" spans="1:10" ht="22.5">
      <c r="A96" s="1" t="s">
        <v>3213</v>
      </c>
      <c r="B96" s="147" t="s">
        <v>1282</v>
      </c>
      <c r="C96" s="148" t="s">
        <v>1283</v>
      </c>
      <c r="D96" s="172">
        <v>1345.86</v>
      </c>
      <c r="E96" s="200">
        <f t="shared" si="5"/>
        <v>94.2102</v>
      </c>
      <c r="F96" s="200">
        <f t="shared" si="6"/>
        <v>1440.0701999999999</v>
      </c>
      <c r="G96" s="150" t="s">
        <v>3214</v>
      </c>
      <c r="H96" s="85" t="s">
        <v>837</v>
      </c>
      <c r="I96" s="161">
        <v>1</v>
      </c>
      <c r="J96" s="1">
        <v>45541</v>
      </c>
    </row>
    <row r="97" spans="1:10" ht="22.5">
      <c r="A97" s="1" t="s">
        <v>3215</v>
      </c>
      <c r="B97" s="147" t="s">
        <v>1282</v>
      </c>
      <c r="C97" s="148" t="s">
        <v>1283</v>
      </c>
      <c r="D97" s="172">
        <v>1918.62</v>
      </c>
      <c r="E97" s="200">
        <f t="shared" si="5"/>
        <v>134.30340000000001</v>
      </c>
      <c r="F97" s="200">
        <f t="shared" si="6"/>
        <v>2052.9233999999997</v>
      </c>
      <c r="G97" s="150" t="s">
        <v>3216</v>
      </c>
      <c r="H97" s="85" t="s">
        <v>837</v>
      </c>
      <c r="I97" s="161">
        <v>1</v>
      </c>
      <c r="J97" s="1">
        <v>45545</v>
      </c>
    </row>
    <row r="98" spans="1:10" ht="22.5">
      <c r="A98" s="1" t="s">
        <v>3217</v>
      </c>
      <c r="B98" s="147" t="s">
        <v>1415</v>
      </c>
      <c r="C98" s="148" t="s">
        <v>1416</v>
      </c>
      <c r="D98" s="172">
        <v>1363.2</v>
      </c>
      <c r="E98" s="200">
        <f t="shared" si="5"/>
        <v>95.424000000000007</v>
      </c>
      <c r="F98" s="200">
        <f t="shared" si="6"/>
        <v>1458.624</v>
      </c>
      <c r="G98" s="150" t="s">
        <v>3218</v>
      </c>
      <c r="H98" s="85" t="s">
        <v>837</v>
      </c>
      <c r="I98" s="161">
        <v>1</v>
      </c>
      <c r="J98" s="1">
        <v>45545</v>
      </c>
    </row>
    <row r="99" spans="1:10" ht="22.5">
      <c r="A99" s="1" t="s">
        <v>3219</v>
      </c>
      <c r="B99" s="147" t="s">
        <v>538</v>
      </c>
      <c r="C99" s="148" t="s">
        <v>2469</v>
      </c>
      <c r="D99" s="172">
        <v>4000</v>
      </c>
      <c r="E99" s="200">
        <f t="shared" si="5"/>
        <v>280</v>
      </c>
      <c r="F99" s="200">
        <f t="shared" si="6"/>
        <v>4280</v>
      </c>
      <c r="G99" s="150" t="s">
        <v>3220</v>
      </c>
      <c r="H99" s="85" t="s">
        <v>837</v>
      </c>
      <c r="I99" s="161">
        <v>1</v>
      </c>
      <c r="J99" s="1">
        <v>45547</v>
      </c>
    </row>
    <row r="100" spans="1:10" ht="22.5">
      <c r="A100" s="204" t="s">
        <v>3221</v>
      </c>
      <c r="B100" s="1" t="s">
        <v>1076</v>
      </c>
      <c r="C100" s="104" t="s">
        <v>1114</v>
      </c>
      <c r="D100" s="199">
        <v>1572.3</v>
      </c>
      <c r="E100" s="200">
        <f t="shared" si="5"/>
        <v>110.06100000000001</v>
      </c>
      <c r="F100" s="200">
        <f t="shared" si="6"/>
        <v>1682.3609999999999</v>
      </c>
      <c r="G100" s="150" t="s">
        <v>3059</v>
      </c>
      <c r="H100" s="85" t="s">
        <v>837</v>
      </c>
      <c r="I100" s="161">
        <v>1</v>
      </c>
      <c r="J100" s="1">
        <v>45553</v>
      </c>
    </row>
    <row r="101" spans="1:10" ht="22.5">
      <c r="A101" s="114" t="s">
        <v>3222</v>
      </c>
      <c r="B101" s="147" t="s">
        <v>1175</v>
      </c>
      <c r="C101" s="148" t="s">
        <v>1176</v>
      </c>
      <c r="D101" s="172">
        <v>14950</v>
      </c>
      <c r="E101" s="200">
        <f t="shared" si="5"/>
        <v>1046.5</v>
      </c>
      <c r="F101" s="200">
        <f t="shared" si="6"/>
        <v>15996.5</v>
      </c>
      <c r="G101" s="150" t="s">
        <v>3223</v>
      </c>
      <c r="H101" s="85" t="s">
        <v>837</v>
      </c>
      <c r="I101" s="161" t="s">
        <v>3224</v>
      </c>
      <c r="J101" s="1">
        <v>45548</v>
      </c>
    </row>
    <row r="102" spans="1:10" ht="33.75">
      <c r="A102" s="114" t="s">
        <v>3225</v>
      </c>
      <c r="B102" s="147" t="s">
        <v>3226</v>
      </c>
      <c r="C102" s="148" t="s">
        <v>3227</v>
      </c>
      <c r="D102" s="172">
        <v>1647</v>
      </c>
      <c r="E102" s="200">
        <f t="shared" si="5"/>
        <v>115.29</v>
      </c>
      <c r="F102" s="200">
        <f t="shared" si="6"/>
        <v>1762.29</v>
      </c>
      <c r="G102" s="150" t="s">
        <v>3228</v>
      </c>
      <c r="H102" s="85" t="s">
        <v>837</v>
      </c>
      <c r="I102" s="161">
        <v>1</v>
      </c>
      <c r="J102" s="1">
        <v>45548</v>
      </c>
    </row>
    <row r="103" spans="1:10" ht="22.5">
      <c r="A103" s="114" t="s">
        <v>3229</v>
      </c>
      <c r="B103" s="147" t="s">
        <v>3230</v>
      </c>
      <c r="C103" s="148" t="s">
        <v>3231</v>
      </c>
      <c r="D103" s="172">
        <v>1500</v>
      </c>
      <c r="E103" s="200">
        <f t="shared" si="5"/>
        <v>105.00000000000001</v>
      </c>
      <c r="F103" s="200">
        <f t="shared" si="6"/>
        <v>1605</v>
      </c>
      <c r="G103" s="150" t="s">
        <v>3232</v>
      </c>
      <c r="H103" s="85" t="s">
        <v>837</v>
      </c>
      <c r="I103" s="161">
        <v>1</v>
      </c>
      <c r="J103" s="1">
        <v>45551</v>
      </c>
    </row>
    <row r="104" spans="1:10" ht="33.75">
      <c r="A104" s="1" t="s">
        <v>3233</v>
      </c>
      <c r="B104" s="147" t="s">
        <v>3234</v>
      </c>
      <c r="C104" s="148" t="s">
        <v>3235</v>
      </c>
      <c r="D104" s="172">
        <v>1000</v>
      </c>
      <c r="E104" s="200">
        <f t="shared" si="5"/>
        <v>70</v>
      </c>
      <c r="F104" s="200">
        <f t="shared" si="6"/>
        <v>1070</v>
      </c>
      <c r="G104" s="150" t="s">
        <v>3236</v>
      </c>
      <c r="H104" s="85" t="s">
        <v>837</v>
      </c>
      <c r="I104" s="161">
        <v>1</v>
      </c>
      <c r="J104" s="1">
        <v>45551</v>
      </c>
    </row>
    <row r="105" spans="1:10" ht="22.5">
      <c r="A105" s="1" t="s">
        <v>3237</v>
      </c>
      <c r="B105" s="147" t="s">
        <v>1320</v>
      </c>
      <c r="C105" s="148" t="s">
        <v>1321</v>
      </c>
      <c r="D105" s="172">
        <v>3964.46</v>
      </c>
      <c r="E105" s="200">
        <f t="shared" si="5"/>
        <v>277.51220000000001</v>
      </c>
      <c r="F105" s="200">
        <f t="shared" si="6"/>
        <v>4241.9722000000002</v>
      </c>
      <c r="G105" s="150" t="s">
        <v>3238</v>
      </c>
      <c r="H105" s="85" t="s">
        <v>837</v>
      </c>
      <c r="I105" s="161">
        <v>1</v>
      </c>
      <c r="J105" s="1">
        <v>45551</v>
      </c>
    </row>
    <row r="106" spans="1:10" ht="33.75">
      <c r="A106" s="1" t="s">
        <v>3239</v>
      </c>
      <c r="B106" s="147" t="s">
        <v>1216</v>
      </c>
      <c r="C106" s="148" t="s">
        <v>1217</v>
      </c>
      <c r="D106" s="172">
        <v>1100.69</v>
      </c>
      <c r="E106" s="200">
        <f t="shared" si="5"/>
        <v>77.048300000000012</v>
      </c>
      <c r="F106" s="200">
        <f t="shared" si="6"/>
        <v>1177.7383</v>
      </c>
      <c r="G106" s="150" t="s">
        <v>3240</v>
      </c>
      <c r="H106" s="85" t="s">
        <v>837</v>
      </c>
      <c r="I106" s="161">
        <v>1</v>
      </c>
      <c r="J106" s="1">
        <v>45551</v>
      </c>
    </row>
    <row r="107" spans="1:10" ht="22.5">
      <c r="A107" s="1" t="s">
        <v>3241</v>
      </c>
      <c r="B107" s="147" t="s">
        <v>3242</v>
      </c>
      <c r="C107" s="148" t="s">
        <v>3243</v>
      </c>
      <c r="D107" s="172">
        <v>1000</v>
      </c>
      <c r="E107" s="200">
        <f t="shared" si="5"/>
        <v>70</v>
      </c>
      <c r="F107" s="200">
        <f t="shared" si="6"/>
        <v>1070</v>
      </c>
      <c r="G107" s="150" t="s">
        <v>3244</v>
      </c>
      <c r="H107" s="85" t="s">
        <v>837</v>
      </c>
      <c r="I107" s="161">
        <v>2</v>
      </c>
      <c r="J107" s="1">
        <v>45552</v>
      </c>
    </row>
    <row r="108" spans="1:10" ht="22.5">
      <c r="A108" s="1" t="s">
        <v>3245</v>
      </c>
      <c r="B108" s="147" t="s">
        <v>3035</v>
      </c>
      <c r="C108" s="148" t="s">
        <v>3036</v>
      </c>
      <c r="D108" s="172">
        <v>3124.2</v>
      </c>
      <c r="E108" s="200">
        <f t="shared" si="5"/>
        <v>218.69400000000002</v>
      </c>
      <c r="F108" s="200">
        <f t="shared" si="6"/>
        <v>3342.8939999999998</v>
      </c>
      <c r="G108" s="150" t="s">
        <v>3246</v>
      </c>
      <c r="H108" s="85" t="s">
        <v>837</v>
      </c>
      <c r="I108" s="161">
        <v>1</v>
      </c>
      <c r="J108" s="1">
        <v>45554</v>
      </c>
    </row>
    <row r="109" spans="1:10" ht="22.5">
      <c r="A109" s="1" t="s">
        <v>3247</v>
      </c>
      <c r="B109" s="147" t="s">
        <v>1838</v>
      </c>
      <c r="C109" s="148" t="s">
        <v>1839</v>
      </c>
      <c r="D109" s="172">
        <v>10535</v>
      </c>
      <c r="E109" s="200">
        <v>0</v>
      </c>
      <c r="F109" s="200">
        <f t="shared" si="6"/>
        <v>10535</v>
      </c>
      <c r="G109" s="150" t="s">
        <v>3248</v>
      </c>
      <c r="H109" s="85" t="s">
        <v>837</v>
      </c>
      <c r="I109" s="161">
        <v>1</v>
      </c>
      <c r="J109" s="1">
        <v>45554</v>
      </c>
    </row>
    <row r="110" spans="1:10" ht="22.5">
      <c r="A110" s="1" t="s">
        <v>3249</v>
      </c>
      <c r="B110" s="147" t="s">
        <v>1282</v>
      </c>
      <c r="C110" s="148" t="s">
        <v>1283</v>
      </c>
      <c r="D110" s="172">
        <v>7042.4</v>
      </c>
      <c r="E110" s="200">
        <f t="shared" si="5"/>
        <v>492.96800000000002</v>
      </c>
      <c r="F110" s="200">
        <f t="shared" si="6"/>
        <v>7535.3679999999995</v>
      </c>
      <c r="G110" s="150" t="s">
        <v>3250</v>
      </c>
      <c r="H110" s="85" t="s">
        <v>837</v>
      </c>
      <c r="I110" s="161">
        <v>1</v>
      </c>
      <c r="J110" s="1">
        <v>45553</v>
      </c>
    </row>
    <row r="111" spans="1:10" ht="22.5">
      <c r="A111" s="1" t="s">
        <v>3251</v>
      </c>
      <c r="B111" s="147" t="s">
        <v>3252</v>
      </c>
      <c r="C111" s="148" t="s">
        <v>3253</v>
      </c>
      <c r="D111" s="172">
        <v>1725</v>
      </c>
      <c r="E111" s="200">
        <f t="shared" si="5"/>
        <v>120.75000000000001</v>
      </c>
      <c r="F111" s="200">
        <f t="shared" si="6"/>
        <v>1845.75</v>
      </c>
      <c r="G111" s="150" t="s">
        <v>3254</v>
      </c>
      <c r="H111" s="85" t="s">
        <v>837</v>
      </c>
      <c r="I111" s="161">
        <v>1</v>
      </c>
      <c r="J111" s="1">
        <v>45554</v>
      </c>
    </row>
    <row r="112" spans="1:10" ht="22.5">
      <c r="A112" s="1" t="s">
        <v>3255</v>
      </c>
      <c r="B112" s="147" t="s">
        <v>354</v>
      </c>
      <c r="C112" s="148" t="s">
        <v>3256</v>
      </c>
      <c r="D112" s="172">
        <v>11390.5</v>
      </c>
      <c r="E112" s="200">
        <v>0</v>
      </c>
      <c r="F112" s="200">
        <f t="shared" si="6"/>
        <v>11390.5</v>
      </c>
      <c r="G112" s="150" t="s">
        <v>3257</v>
      </c>
      <c r="H112" s="85" t="s">
        <v>1021</v>
      </c>
      <c r="I112" s="161">
        <v>12</v>
      </c>
      <c r="J112" s="1">
        <v>45554</v>
      </c>
    </row>
    <row r="113" spans="1:10" ht="33.75">
      <c r="A113" s="1" t="s">
        <v>3258</v>
      </c>
      <c r="B113" s="147" t="s">
        <v>3259</v>
      </c>
      <c r="C113" s="148" t="s">
        <v>3260</v>
      </c>
      <c r="D113" s="172">
        <v>1500</v>
      </c>
      <c r="E113" s="200">
        <f>+D113*0.07</f>
        <v>105.00000000000001</v>
      </c>
      <c r="F113" s="200">
        <f t="shared" si="6"/>
        <v>1605</v>
      </c>
      <c r="G113" s="150" t="s">
        <v>3261</v>
      </c>
      <c r="H113" s="85" t="s">
        <v>837</v>
      </c>
      <c r="I113" s="161">
        <v>3</v>
      </c>
      <c r="J113" s="1">
        <v>45555</v>
      </c>
    </row>
    <row r="114" spans="1:10" ht="22.5">
      <c r="A114" s="1" t="s">
        <v>3262</v>
      </c>
      <c r="B114" s="147" t="s">
        <v>1415</v>
      </c>
      <c r="C114" s="148" t="s">
        <v>1416</v>
      </c>
      <c r="D114" s="172">
        <v>10157.9</v>
      </c>
      <c r="E114" s="200">
        <f t="shared" ref="E114:E119" si="7">+D114*0.07</f>
        <v>711.053</v>
      </c>
      <c r="F114" s="200">
        <f t="shared" si="6"/>
        <v>10868.953</v>
      </c>
      <c r="G114" s="150" t="s">
        <v>3025</v>
      </c>
      <c r="H114" s="85" t="s">
        <v>837</v>
      </c>
      <c r="I114" s="161">
        <v>1</v>
      </c>
      <c r="J114" s="1">
        <v>45558</v>
      </c>
    </row>
    <row r="115" spans="1:10" ht="22.5">
      <c r="A115" s="1" t="s">
        <v>3263</v>
      </c>
      <c r="B115" s="147" t="s">
        <v>1320</v>
      </c>
      <c r="C115" s="148" t="s">
        <v>1321</v>
      </c>
      <c r="D115" s="172">
        <v>3660.57</v>
      </c>
      <c r="E115" s="200">
        <f t="shared" si="7"/>
        <v>256.23990000000003</v>
      </c>
      <c r="F115" s="200">
        <f t="shared" si="6"/>
        <v>3916.8099000000002</v>
      </c>
      <c r="G115" s="150" t="s">
        <v>3264</v>
      </c>
      <c r="H115" s="85" t="s">
        <v>837</v>
      </c>
      <c r="I115" s="161">
        <v>1</v>
      </c>
      <c r="J115" s="1">
        <v>45558</v>
      </c>
    </row>
    <row r="116" spans="1:10" ht="33.75">
      <c r="A116" s="1" t="s">
        <v>3265</v>
      </c>
      <c r="B116" s="147" t="s">
        <v>3266</v>
      </c>
      <c r="C116" s="148" t="s">
        <v>3267</v>
      </c>
      <c r="D116" s="172">
        <v>1698</v>
      </c>
      <c r="E116" s="200">
        <f t="shared" si="7"/>
        <v>118.86000000000001</v>
      </c>
      <c r="F116" s="200">
        <f t="shared" si="6"/>
        <v>1816.8600000000001</v>
      </c>
      <c r="G116" s="150" t="s">
        <v>3268</v>
      </c>
      <c r="H116" s="85" t="s">
        <v>837</v>
      </c>
      <c r="I116" s="161" t="s">
        <v>3269</v>
      </c>
      <c r="J116" s="1">
        <v>45560</v>
      </c>
    </row>
    <row r="117" spans="1:10" ht="22.5">
      <c r="A117" s="1" t="s">
        <v>3270</v>
      </c>
      <c r="B117" s="147" t="s">
        <v>1415</v>
      </c>
      <c r="C117" s="148" t="s">
        <v>1416</v>
      </c>
      <c r="D117" s="172">
        <v>1405.86</v>
      </c>
      <c r="E117" s="200">
        <f t="shared" si="7"/>
        <v>98.410200000000003</v>
      </c>
      <c r="F117" s="200">
        <f t="shared" si="6"/>
        <v>1504.2701999999999</v>
      </c>
      <c r="G117" s="150" t="s">
        <v>3271</v>
      </c>
      <c r="H117" s="85" t="s">
        <v>837</v>
      </c>
      <c r="I117" s="161">
        <v>1</v>
      </c>
      <c r="J117" s="1">
        <v>45559</v>
      </c>
    </row>
    <row r="118" spans="1:10" ht="33.75">
      <c r="A118" s="1" t="s">
        <v>3272</v>
      </c>
      <c r="B118" s="147" t="s">
        <v>3273</v>
      </c>
      <c r="C118" s="148" t="s">
        <v>3274</v>
      </c>
      <c r="D118" s="172">
        <v>14250</v>
      </c>
      <c r="E118" s="200">
        <f t="shared" si="7"/>
        <v>997.50000000000011</v>
      </c>
      <c r="F118" s="200">
        <f t="shared" si="6"/>
        <v>15247.5</v>
      </c>
      <c r="G118" s="150" t="s">
        <v>3275</v>
      </c>
      <c r="H118" s="85" t="s">
        <v>837</v>
      </c>
      <c r="I118" s="161">
        <v>12</v>
      </c>
      <c r="J118" s="1">
        <v>45559</v>
      </c>
    </row>
    <row r="119" spans="1:10" ht="22.5">
      <c r="A119" s="1" t="s">
        <v>3276</v>
      </c>
      <c r="B119" s="147" t="s">
        <v>3277</v>
      </c>
      <c r="C119" s="148" t="s">
        <v>3278</v>
      </c>
      <c r="D119" s="172">
        <v>3000</v>
      </c>
      <c r="E119" s="200">
        <f t="shared" si="7"/>
        <v>210.00000000000003</v>
      </c>
      <c r="F119" s="200">
        <f t="shared" si="6"/>
        <v>3210</v>
      </c>
      <c r="G119" s="150" t="s">
        <v>3279</v>
      </c>
      <c r="H119" s="85" t="s">
        <v>837</v>
      </c>
      <c r="I119" s="161">
        <v>1</v>
      </c>
      <c r="J119" s="1">
        <v>45560</v>
      </c>
    </row>
    <row r="120" spans="1:10" ht="22.5">
      <c r="A120" s="1" t="s">
        <v>3280</v>
      </c>
      <c r="B120" s="147" t="s">
        <v>298</v>
      </c>
      <c r="C120" s="148" t="s">
        <v>1644</v>
      </c>
      <c r="D120" s="172">
        <v>4480</v>
      </c>
      <c r="E120" s="200">
        <v>0</v>
      </c>
      <c r="F120" s="200">
        <f t="shared" si="6"/>
        <v>4480</v>
      </c>
      <c r="G120" s="150" t="s">
        <v>3281</v>
      </c>
      <c r="H120" s="85" t="s">
        <v>850</v>
      </c>
      <c r="I120" s="161">
        <v>6</v>
      </c>
      <c r="J120" s="1">
        <v>45561</v>
      </c>
    </row>
    <row r="121" spans="1:10" ht="33.75">
      <c r="A121" s="1" t="s">
        <v>3282</v>
      </c>
      <c r="B121" s="147" t="s">
        <v>3283</v>
      </c>
      <c r="C121" s="148" t="s">
        <v>3284</v>
      </c>
      <c r="D121" s="172">
        <v>7400</v>
      </c>
      <c r="E121" s="200">
        <f>+D121*0.07</f>
        <v>518</v>
      </c>
      <c r="F121" s="200">
        <f t="shared" si="6"/>
        <v>7918</v>
      </c>
      <c r="G121" s="150" t="s">
        <v>3285</v>
      </c>
      <c r="H121" s="85" t="s">
        <v>837</v>
      </c>
      <c r="I121" s="161">
        <v>12</v>
      </c>
      <c r="J121" s="1">
        <v>45561</v>
      </c>
    </row>
    <row r="122" spans="1:10" ht="33.75">
      <c r="A122" s="1" t="s">
        <v>3286</v>
      </c>
      <c r="B122" s="147" t="s">
        <v>467</v>
      </c>
      <c r="C122" s="148" t="s">
        <v>2268</v>
      </c>
      <c r="D122" s="172">
        <v>14251</v>
      </c>
      <c r="E122" s="200">
        <f>+D122*0.07</f>
        <v>997.57</v>
      </c>
      <c r="F122" s="200">
        <f t="shared" si="6"/>
        <v>15248.57</v>
      </c>
      <c r="G122" s="150" t="s">
        <v>3287</v>
      </c>
      <c r="H122" s="85" t="s">
        <v>1021</v>
      </c>
      <c r="I122" s="161">
        <v>2</v>
      </c>
      <c r="J122" s="1">
        <v>45561</v>
      </c>
    </row>
    <row r="123" spans="1:10" ht="22.5">
      <c r="A123" s="1" t="s">
        <v>3288</v>
      </c>
      <c r="B123" s="147" t="s">
        <v>201</v>
      </c>
      <c r="C123" s="148" t="s">
        <v>421</v>
      </c>
      <c r="D123" s="172">
        <v>6600</v>
      </c>
      <c r="E123" s="200">
        <v>0</v>
      </c>
      <c r="F123" s="200">
        <f t="shared" si="6"/>
        <v>6600</v>
      </c>
      <c r="G123" s="150" t="s">
        <v>3289</v>
      </c>
      <c r="H123" s="85" t="s">
        <v>837</v>
      </c>
      <c r="I123" s="161">
        <v>2</v>
      </c>
      <c r="J123" s="1">
        <v>45561</v>
      </c>
    </row>
    <row r="124" spans="1:10" ht="33.75">
      <c r="A124" s="1" t="s">
        <v>3290</v>
      </c>
      <c r="B124" s="147" t="s">
        <v>692</v>
      </c>
      <c r="C124" s="148" t="s">
        <v>693</v>
      </c>
      <c r="D124" s="172">
        <v>2995</v>
      </c>
      <c r="E124" s="200">
        <f>+D124*0.07</f>
        <v>209.65000000000003</v>
      </c>
      <c r="F124" s="200">
        <f t="shared" si="6"/>
        <v>3204.65</v>
      </c>
      <c r="G124" s="150" t="s">
        <v>3291</v>
      </c>
      <c r="H124" s="85" t="s">
        <v>837</v>
      </c>
      <c r="I124" s="161">
        <v>1</v>
      </c>
      <c r="J124" s="1">
        <v>45565</v>
      </c>
    </row>
    <row r="129" spans="7:7" ht="14.25">
      <c r="G129" s="174"/>
    </row>
  </sheetData>
  <mergeCells count="1">
    <mergeCell ref="A1:J1"/>
  </mergeCells>
  <printOptions gridLines="1"/>
  <pageMargins left="0.70866141732283472" right="0.70866141732283472" top="0.74803149606299213" bottom="0.74803149606299213" header="0.31496062992125984" footer="0.31496062992125984"/>
  <pageSetup paperSize="9" scale="34" orientation="landscape" r:id="rId1"/>
</worksheet>
</file>

<file path=xl/worksheets/sheet7.xml><?xml version="1.0" encoding="utf-8"?>
<worksheet xmlns="http://schemas.openxmlformats.org/spreadsheetml/2006/main" xmlns:r="http://schemas.openxmlformats.org/officeDocument/2006/relationships">
  <sheetPr>
    <tabColor theme="4" tint="0.79998168889431442"/>
  </sheetPr>
  <dimension ref="A1:J148"/>
  <sheetViews>
    <sheetView showGridLines="0" topLeftCell="A138" zoomScale="110" zoomScaleNormal="110" workbookViewId="0">
      <selection activeCell="L106" sqref="L106"/>
    </sheetView>
  </sheetViews>
  <sheetFormatPr baseColWidth="10" defaultColWidth="11.42578125" defaultRowHeight="11.25"/>
  <cols>
    <col min="1" max="1" width="13.28515625" style="74" customWidth="1"/>
    <col min="2" max="2" width="15.7109375" style="74" customWidth="1"/>
    <col min="3" max="3" width="39.7109375" style="74" customWidth="1"/>
    <col min="4" max="4" width="10.42578125" style="74" bestFit="1" customWidth="1"/>
    <col min="5" max="5" width="9.42578125" style="74" customWidth="1"/>
    <col min="6" max="6" width="10.42578125" style="74" bestFit="1" customWidth="1"/>
    <col min="7" max="7" width="57.28515625" style="74" customWidth="1"/>
    <col min="8" max="8" width="8.7109375" style="74" customWidth="1"/>
    <col min="9" max="9" width="8.85546875" style="74" customWidth="1"/>
    <col min="10" max="10" width="10.140625" style="74" customWidth="1"/>
    <col min="11" max="16384" width="11.42578125" style="74"/>
  </cols>
  <sheetData>
    <row r="1" spans="1:10" ht="15.75" customHeight="1" thickBot="1">
      <c r="A1" s="229" t="s">
        <v>2701</v>
      </c>
      <c r="B1" s="230"/>
      <c r="C1" s="230"/>
      <c r="D1" s="230"/>
      <c r="E1" s="230"/>
      <c r="F1" s="230"/>
      <c r="G1" s="230"/>
      <c r="H1" s="230"/>
      <c r="I1" s="230"/>
      <c r="J1" s="231"/>
    </row>
    <row r="2" spans="1:10" ht="23.25" thickBot="1">
      <c r="A2" s="87" t="s">
        <v>1</v>
      </c>
      <c r="B2" s="87" t="s">
        <v>2</v>
      </c>
      <c r="C2" s="87" t="s">
        <v>3</v>
      </c>
      <c r="D2" s="88" t="s">
        <v>4</v>
      </c>
      <c r="E2" s="88" t="s">
        <v>5</v>
      </c>
      <c r="F2" s="88" t="s">
        <v>6</v>
      </c>
      <c r="G2" s="87" t="s">
        <v>7</v>
      </c>
      <c r="H2" s="87" t="s">
        <v>945</v>
      </c>
      <c r="I2" s="145" t="s">
        <v>8</v>
      </c>
      <c r="J2" s="89" t="s">
        <v>9</v>
      </c>
    </row>
    <row r="3" spans="1:10" ht="22.5">
      <c r="A3" s="90" t="s">
        <v>2702</v>
      </c>
      <c r="B3" s="147" t="s">
        <v>1320</v>
      </c>
      <c r="C3" s="150" t="s">
        <v>1321</v>
      </c>
      <c r="D3" s="158">
        <v>1979.41</v>
      </c>
      <c r="E3" s="158">
        <f>+D3*0.07</f>
        <v>138.55870000000002</v>
      </c>
      <c r="F3" s="158">
        <f>+D3+E3</f>
        <v>2117.9686999999999</v>
      </c>
      <c r="G3" s="159" t="s">
        <v>2703</v>
      </c>
      <c r="H3" s="136" t="s">
        <v>2354</v>
      </c>
      <c r="I3" s="160">
        <v>1</v>
      </c>
      <c r="J3" s="90">
        <v>45384</v>
      </c>
    </row>
    <row r="4" spans="1:10" ht="22.5">
      <c r="A4" s="147" t="s">
        <v>2704</v>
      </c>
      <c r="B4" s="147" t="s">
        <v>1286</v>
      </c>
      <c r="C4" s="150" t="s">
        <v>1287</v>
      </c>
      <c r="D4" s="154">
        <v>3731.15</v>
      </c>
      <c r="E4" s="154">
        <f t="shared" ref="E4:E5" si="0">+D4*0.07</f>
        <v>261.18050000000005</v>
      </c>
      <c r="F4" s="154">
        <f t="shared" ref="F4:F5" si="1">+D4+E4</f>
        <v>3992.3305</v>
      </c>
      <c r="G4" s="150" t="s">
        <v>2705</v>
      </c>
      <c r="H4" s="151" t="s">
        <v>850</v>
      </c>
      <c r="I4" s="6">
        <v>1</v>
      </c>
      <c r="J4" s="147">
        <v>45383</v>
      </c>
    </row>
    <row r="5" spans="1:10" ht="22.5">
      <c r="A5" s="147" t="s">
        <v>2706</v>
      </c>
      <c r="B5" s="147" t="s">
        <v>1254</v>
      </c>
      <c r="C5" s="150" t="s">
        <v>2297</v>
      </c>
      <c r="D5" s="154">
        <v>3878.96</v>
      </c>
      <c r="E5" s="154">
        <f t="shared" si="0"/>
        <v>271.52720000000005</v>
      </c>
      <c r="F5" s="154">
        <f t="shared" si="1"/>
        <v>4150.4872000000005</v>
      </c>
      <c r="G5" s="150" t="s">
        <v>2707</v>
      </c>
      <c r="H5" s="151" t="s">
        <v>2354</v>
      </c>
      <c r="I5" s="6">
        <v>12</v>
      </c>
      <c r="J5" s="147">
        <v>45385</v>
      </c>
    </row>
    <row r="6" spans="1:10" ht="22.5">
      <c r="A6" s="147" t="s">
        <v>2708</v>
      </c>
      <c r="B6" s="147" t="s">
        <v>1389</v>
      </c>
      <c r="C6" s="150" t="s">
        <v>1390</v>
      </c>
      <c r="D6" s="154">
        <v>3668.48</v>
      </c>
      <c r="E6" s="154">
        <v>242.14</v>
      </c>
      <c r="F6" s="154">
        <f>+D6+E6</f>
        <v>3910.62</v>
      </c>
      <c r="G6" s="150" t="s">
        <v>2709</v>
      </c>
      <c r="H6" s="151" t="s">
        <v>2354</v>
      </c>
      <c r="I6" s="6">
        <v>1</v>
      </c>
      <c r="J6" s="147">
        <v>45385</v>
      </c>
    </row>
    <row r="7" spans="1:10" ht="33.75">
      <c r="A7" s="147" t="s">
        <v>2710</v>
      </c>
      <c r="B7" s="147" t="s">
        <v>1328</v>
      </c>
      <c r="C7" s="150" t="s">
        <v>1329</v>
      </c>
      <c r="D7" s="154">
        <v>3285.07</v>
      </c>
      <c r="E7" s="154">
        <f>+D7*0.07</f>
        <v>229.95490000000004</v>
      </c>
      <c r="F7" s="154">
        <f>+D7+E7</f>
        <v>3515.0249000000003</v>
      </c>
      <c r="G7" s="150" t="s">
        <v>2711</v>
      </c>
      <c r="H7" s="151" t="s">
        <v>2354</v>
      </c>
      <c r="I7" s="6">
        <v>1</v>
      </c>
      <c r="J7" s="147">
        <v>45385</v>
      </c>
    </row>
    <row r="8" spans="1:10" ht="22.5">
      <c r="A8" s="147" t="s">
        <v>2712</v>
      </c>
      <c r="B8" s="147" t="s">
        <v>41</v>
      </c>
      <c r="C8" s="150" t="s">
        <v>42</v>
      </c>
      <c r="D8" s="154">
        <v>2257.5</v>
      </c>
      <c r="E8" s="154">
        <f t="shared" ref="E8:E18" si="2">+D8*0.07</f>
        <v>158.02500000000001</v>
      </c>
      <c r="F8" s="154">
        <f t="shared" ref="F8:F31" si="3">+D8+E8</f>
        <v>2415.5250000000001</v>
      </c>
      <c r="G8" s="150" t="s">
        <v>2713</v>
      </c>
      <c r="H8" s="151" t="s">
        <v>850</v>
      </c>
      <c r="I8" s="6">
        <v>2</v>
      </c>
      <c r="J8" s="147">
        <v>45387</v>
      </c>
    </row>
    <row r="9" spans="1:10" ht="22.5">
      <c r="A9" s="147" t="s">
        <v>2714</v>
      </c>
      <c r="B9" s="147" t="s">
        <v>1415</v>
      </c>
      <c r="C9" s="150" t="s">
        <v>1416</v>
      </c>
      <c r="D9" s="154">
        <v>13968.2</v>
      </c>
      <c r="E9" s="154">
        <f t="shared" si="2"/>
        <v>977.77400000000011</v>
      </c>
      <c r="F9" s="154">
        <f t="shared" si="3"/>
        <v>14945.974</v>
      </c>
      <c r="G9" s="150" t="s">
        <v>2715</v>
      </c>
      <c r="H9" s="151" t="s">
        <v>850</v>
      </c>
      <c r="I9" s="6">
        <v>1</v>
      </c>
      <c r="J9" s="147">
        <v>45387</v>
      </c>
    </row>
    <row r="10" spans="1:10" ht="22.5">
      <c r="A10" s="147" t="s">
        <v>2716</v>
      </c>
      <c r="B10" s="147" t="s">
        <v>1415</v>
      </c>
      <c r="C10" s="150" t="s">
        <v>1416</v>
      </c>
      <c r="D10" s="154">
        <v>2211.2399999999998</v>
      </c>
      <c r="E10" s="154">
        <f t="shared" si="2"/>
        <v>154.7868</v>
      </c>
      <c r="F10" s="154">
        <f t="shared" si="3"/>
        <v>2366.0267999999996</v>
      </c>
      <c r="G10" s="150" t="s">
        <v>2717</v>
      </c>
      <c r="H10" s="151" t="s">
        <v>2354</v>
      </c>
      <c r="I10" s="6">
        <v>1</v>
      </c>
      <c r="J10" s="147">
        <v>45387</v>
      </c>
    </row>
    <row r="11" spans="1:10" ht="33.75">
      <c r="A11" s="147" t="s">
        <v>2718</v>
      </c>
      <c r="B11" s="147" t="s">
        <v>1320</v>
      </c>
      <c r="C11" s="150" t="s">
        <v>1321</v>
      </c>
      <c r="D11" s="154">
        <v>9813.66</v>
      </c>
      <c r="E11" s="154">
        <f t="shared" si="2"/>
        <v>686.95620000000008</v>
      </c>
      <c r="F11" s="154">
        <f t="shared" si="3"/>
        <v>10500.6162</v>
      </c>
      <c r="G11" s="150" t="s">
        <v>2719</v>
      </c>
      <c r="H11" s="151" t="s">
        <v>2354</v>
      </c>
      <c r="I11" s="6">
        <v>1</v>
      </c>
      <c r="J11" s="147">
        <v>45387</v>
      </c>
    </row>
    <row r="12" spans="1:10" ht="22.5">
      <c r="A12" s="147" t="s">
        <v>2720</v>
      </c>
      <c r="B12" s="147" t="s">
        <v>1282</v>
      </c>
      <c r="C12" s="150" t="s">
        <v>1283</v>
      </c>
      <c r="D12" s="154">
        <v>1831.65</v>
      </c>
      <c r="E12" s="154">
        <f t="shared" si="2"/>
        <v>128.21550000000002</v>
      </c>
      <c r="F12" s="154">
        <f t="shared" si="3"/>
        <v>1959.8655000000001</v>
      </c>
      <c r="G12" s="150" t="s">
        <v>2721</v>
      </c>
      <c r="H12" s="151" t="s">
        <v>2354</v>
      </c>
      <c r="I12" s="6">
        <v>1</v>
      </c>
      <c r="J12" s="147">
        <v>45387</v>
      </c>
    </row>
    <row r="13" spans="1:10" ht="22.5">
      <c r="A13" s="147" t="s">
        <v>2722</v>
      </c>
      <c r="B13" s="147" t="s">
        <v>1320</v>
      </c>
      <c r="C13" s="150" t="s">
        <v>1321</v>
      </c>
      <c r="D13" s="154">
        <v>2403.25</v>
      </c>
      <c r="E13" s="154">
        <f t="shared" si="2"/>
        <v>168.22750000000002</v>
      </c>
      <c r="F13" s="154">
        <f t="shared" si="3"/>
        <v>2571.4775</v>
      </c>
      <c r="G13" s="150" t="s">
        <v>2723</v>
      </c>
      <c r="H13" s="151" t="s">
        <v>2354</v>
      </c>
      <c r="I13" s="6">
        <v>1</v>
      </c>
      <c r="J13" s="147">
        <v>45387</v>
      </c>
    </row>
    <row r="14" spans="1:10" ht="33.75">
      <c r="A14" s="147" t="s">
        <v>2724</v>
      </c>
      <c r="B14" s="147" t="s">
        <v>1282</v>
      </c>
      <c r="C14" s="150" t="s">
        <v>1283</v>
      </c>
      <c r="D14" s="154">
        <v>2037.8</v>
      </c>
      <c r="E14" s="154">
        <f t="shared" si="2"/>
        <v>142.64600000000002</v>
      </c>
      <c r="F14" s="154">
        <f t="shared" si="3"/>
        <v>2180.4459999999999</v>
      </c>
      <c r="G14" s="150" t="s">
        <v>2725</v>
      </c>
      <c r="H14" s="151" t="s">
        <v>2354</v>
      </c>
      <c r="I14" s="6">
        <v>1</v>
      </c>
      <c r="J14" s="147">
        <v>45387</v>
      </c>
    </row>
    <row r="15" spans="1:10" ht="22.5">
      <c r="A15" s="147" t="s">
        <v>2726</v>
      </c>
      <c r="B15" s="147" t="s">
        <v>1328</v>
      </c>
      <c r="C15" s="150" t="s">
        <v>1329</v>
      </c>
      <c r="D15" s="154">
        <v>1401.9</v>
      </c>
      <c r="E15" s="154">
        <f t="shared" si="2"/>
        <v>98.13300000000001</v>
      </c>
      <c r="F15" s="154">
        <f t="shared" si="3"/>
        <v>1500.0330000000001</v>
      </c>
      <c r="G15" s="150" t="s">
        <v>2727</v>
      </c>
      <c r="H15" s="151" t="s">
        <v>2354</v>
      </c>
      <c r="I15" s="6">
        <v>1</v>
      </c>
      <c r="J15" s="147">
        <v>45387</v>
      </c>
    </row>
    <row r="16" spans="1:10" ht="22.5">
      <c r="A16" s="147" t="s">
        <v>2728</v>
      </c>
      <c r="B16" s="147" t="s">
        <v>1415</v>
      </c>
      <c r="C16" s="150" t="s">
        <v>1416</v>
      </c>
      <c r="D16" s="154">
        <v>3010.47</v>
      </c>
      <c r="E16" s="154">
        <f t="shared" si="2"/>
        <v>210.7329</v>
      </c>
      <c r="F16" s="154">
        <f t="shared" si="3"/>
        <v>3221.2028999999998</v>
      </c>
      <c r="G16" s="150" t="s">
        <v>2729</v>
      </c>
      <c r="H16" s="151" t="s">
        <v>2354</v>
      </c>
      <c r="I16" s="6">
        <v>1</v>
      </c>
      <c r="J16" s="147">
        <v>45387</v>
      </c>
    </row>
    <row r="17" spans="1:10" ht="22.5">
      <c r="A17" s="147" t="s">
        <v>2730</v>
      </c>
      <c r="B17" s="147" t="s">
        <v>216</v>
      </c>
      <c r="C17" s="150" t="s">
        <v>753</v>
      </c>
      <c r="D17" s="154">
        <v>2534.34</v>
      </c>
      <c r="E17" s="154">
        <f t="shared" si="2"/>
        <v>177.40380000000002</v>
      </c>
      <c r="F17" s="154">
        <f t="shared" si="3"/>
        <v>2711.7438000000002</v>
      </c>
      <c r="G17" s="150" t="s">
        <v>2731</v>
      </c>
      <c r="H17" s="151" t="s">
        <v>850</v>
      </c>
      <c r="I17" s="6">
        <v>2</v>
      </c>
      <c r="J17" s="147">
        <v>45390</v>
      </c>
    </row>
    <row r="18" spans="1:10" ht="33.75">
      <c r="A18" s="147" t="s">
        <v>2732</v>
      </c>
      <c r="B18" s="147" t="s">
        <v>1632</v>
      </c>
      <c r="C18" s="150" t="s">
        <v>1633</v>
      </c>
      <c r="D18" s="154">
        <v>3600</v>
      </c>
      <c r="E18" s="154">
        <f t="shared" si="2"/>
        <v>252.00000000000003</v>
      </c>
      <c r="F18" s="154">
        <f t="shared" si="3"/>
        <v>3852</v>
      </c>
      <c r="G18" s="150" t="s">
        <v>2733</v>
      </c>
      <c r="H18" s="151" t="s">
        <v>2354</v>
      </c>
      <c r="I18" s="6">
        <v>1</v>
      </c>
      <c r="J18" s="147">
        <v>45387</v>
      </c>
    </row>
    <row r="19" spans="1:10" ht="22.5">
      <c r="A19" s="147" t="s">
        <v>2734</v>
      </c>
      <c r="B19" s="147" t="s">
        <v>1389</v>
      </c>
      <c r="C19" s="150" t="s">
        <v>1390</v>
      </c>
      <c r="D19" s="154">
        <v>4018.03</v>
      </c>
      <c r="E19" s="154">
        <v>272.56</v>
      </c>
      <c r="F19" s="154">
        <f t="shared" si="3"/>
        <v>4290.59</v>
      </c>
      <c r="G19" s="150" t="s">
        <v>2231</v>
      </c>
      <c r="H19" s="151" t="s">
        <v>2354</v>
      </c>
      <c r="I19" s="6">
        <v>1</v>
      </c>
      <c r="J19" s="147">
        <v>45387</v>
      </c>
    </row>
    <row r="20" spans="1:10" ht="22.5">
      <c r="A20" s="147" t="s">
        <v>2735</v>
      </c>
      <c r="B20" s="147" t="s">
        <v>1286</v>
      </c>
      <c r="C20" s="150" t="s">
        <v>1287</v>
      </c>
      <c r="D20" s="154">
        <v>1472.97</v>
      </c>
      <c r="E20" s="154">
        <f>+D20*0.07</f>
        <v>103.10790000000001</v>
      </c>
      <c r="F20" s="154">
        <f t="shared" si="3"/>
        <v>1576.0779</v>
      </c>
      <c r="G20" s="150" t="s">
        <v>2736</v>
      </c>
      <c r="H20" s="151" t="s">
        <v>2354</v>
      </c>
      <c r="I20" s="6">
        <v>1</v>
      </c>
      <c r="J20" s="147">
        <v>45387</v>
      </c>
    </row>
    <row r="21" spans="1:10" ht="33.75">
      <c r="A21" s="147" t="s">
        <v>2737</v>
      </c>
      <c r="B21" s="147" t="s">
        <v>1415</v>
      </c>
      <c r="C21" s="150" t="s">
        <v>1416</v>
      </c>
      <c r="D21" s="154">
        <v>2364.9899999999998</v>
      </c>
      <c r="E21" s="154">
        <f>+D21*0.07</f>
        <v>165.54929999999999</v>
      </c>
      <c r="F21" s="154">
        <f t="shared" si="3"/>
        <v>2530.5392999999999</v>
      </c>
      <c r="G21" s="150" t="s">
        <v>2738</v>
      </c>
      <c r="H21" s="151" t="s">
        <v>2354</v>
      </c>
      <c r="I21" s="6">
        <v>1</v>
      </c>
      <c r="J21" s="147">
        <v>45390</v>
      </c>
    </row>
    <row r="22" spans="1:10" ht="22.5">
      <c r="A22" s="147" t="s">
        <v>2739</v>
      </c>
      <c r="B22" s="147" t="s">
        <v>1415</v>
      </c>
      <c r="C22" s="150" t="s">
        <v>1416</v>
      </c>
      <c r="D22" s="154">
        <v>4561.7</v>
      </c>
      <c r="E22" s="154">
        <f>+D22*0.07</f>
        <v>319.31900000000002</v>
      </c>
      <c r="F22" s="154">
        <f t="shared" si="3"/>
        <v>4881.0190000000002</v>
      </c>
      <c r="G22" s="150" t="s">
        <v>2740</v>
      </c>
      <c r="H22" s="151" t="s">
        <v>2354</v>
      </c>
      <c r="I22" s="6">
        <v>1</v>
      </c>
      <c r="J22" s="147">
        <v>45392</v>
      </c>
    </row>
    <row r="23" spans="1:10" ht="33.75">
      <c r="A23" s="147" t="s">
        <v>2741</v>
      </c>
      <c r="B23" s="147" t="s">
        <v>362</v>
      </c>
      <c r="C23" s="150" t="s">
        <v>756</v>
      </c>
      <c r="D23" s="154">
        <v>1470</v>
      </c>
      <c r="E23" s="154">
        <f t="shared" ref="E23:E28" si="4">+D23*0.07</f>
        <v>102.9</v>
      </c>
      <c r="F23" s="154">
        <f t="shared" si="3"/>
        <v>1572.9</v>
      </c>
      <c r="G23" s="150" t="s">
        <v>2742</v>
      </c>
      <c r="H23" s="151" t="s">
        <v>2354</v>
      </c>
      <c r="I23" s="6">
        <v>1</v>
      </c>
      <c r="J23" s="147">
        <v>45393</v>
      </c>
    </row>
    <row r="24" spans="1:10" ht="22.5">
      <c r="A24" s="147" t="s">
        <v>2743</v>
      </c>
      <c r="B24" s="147" t="s">
        <v>362</v>
      </c>
      <c r="C24" s="150" t="s">
        <v>756</v>
      </c>
      <c r="D24" s="154">
        <v>2070</v>
      </c>
      <c r="E24" s="154">
        <f t="shared" si="4"/>
        <v>144.9</v>
      </c>
      <c r="F24" s="154">
        <f t="shared" si="3"/>
        <v>2214.9</v>
      </c>
      <c r="G24" s="150" t="s">
        <v>2744</v>
      </c>
      <c r="H24" s="151" t="s">
        <v>2354</v>
      </c>
      <c r="I24" s="6">
        <v>1</v>
      </c>
      <c r="J24" s="147">
        <v>45393</v>
      </c>
    </row>
    <row r="25" spans="1:10" ht="22.5">
      <c r="A25" s="147" t="s">
        <v>2745</v>
      </c>
      <c r="B25" s="147" t="s">
        <v>1282</v>
      </c>
      <c r="C25" s="150" t="s">
        <v>1283</v>
      </c>
      <c r="D25" s="154">
        <v>3667.6</v>
      </c>
      <c r="E25" s="154">
        <f t="shared" si="4"/>
        <v>256.73200000000003</v>
      </c>
      <c r="F25" s="154">
        <f t="shared" si="3"/>
        <v>3924.3319999999999</v>
      </c>
      <c r="G25" s="150" t="s">
        <v>2746</v>
      </c>
      <c r="H25" s="151" t="s">
        <v>2354</v>
      </c>
      <c r="I25" s="6">
        <v>1</v>
      </c>
      <c r="J25" s="147">
        <v>45393</v>
      </c>
    </row>
    <row r="26" spans="1:10" ht="22.5">
      <c r="A26" s="147" t="s">
        <v>2747</v>
      </c>
      <c r="B26" s="147" t="s">
        <v>1320</v>
      </c>
      <c r="C26" s="150" t="s">
        <v>1321</v>
      </c>
      <c r="D26" s="154">
        <v>2005.37</v>
      </c>
      <c r="E26" s="154">
        <f t="shared" si="4"/>
        <v>140.3759</v>
      </c>
      <c r="F26" s="154">
        <f t="shared" si="3"/>
        <v>2145.7458999999999</v>
      </c>
      <c r="G26" s="150" t="s">
        <v>2748</v>
      </c>
      <c r="H26" s="151" t="s">
        <v>2354</v>
      </c>
      <c r="I26" s="6">
        <v>1</v>
      </c>
      <c r="J26" s="147">
        <v>45395</v>
      </c>
    </row>
    <row r="27" spans="1:10" ht="22.5">
      <c r="A27" s="147" t="s">
        <v>2749</v>
      </c>
      <c r="B27" s="147" t="s">
        <v>1328</v>
      </c>
      <c r="C27" s="150" t="s">
        <v>1329</v>
      </c>
      <c r="D27" s="154">
        <v>3406.63</v>
      </c>
      <c r="E27" s="154">
        <f t="shared" si="4"/>
        <v>238.46410000000003</v>
      </c>
      <c r="F27" s="154">
        <f t="shared" si="3"/>
        <v>3645.0941000000003</v>
      </c>
      <c r="G27" s="150" t="s">
        <v>2750</v>
      </c>
      <c r="H27" s="151" t="s">
        <v>2354</v>
      </c>
      <c r="I27" s="6">
        <v>1</v>
      </c>
      <c r="J27" s="147">
        <v>45395</v>
      </c>
    </row>
    <row r="28" spans="1:10" ht="33.75">
      <c r="A28" s="147" t="s">
        <v>2751</v>
      </c>
      <c r="B28" s="147" t="s">
        <v>1328</v>
      </c>
      <c r="C28" s="150" t="s">
        <v>1329</v>
      </c>
      <c r="D28" s="154">
        <v>4370.67</v>
      </c>
      <c r="E28" s="154">
        <f t="shared" si="4"/>
        <v>305.94690000000003</v>
      </c>
      <c r="F28" s="154">
        <f t="shared" si="3"/>
        <v>4676.6169</v>
      </c>
      <c r="G28" s="150" t="s">
        <v>2752</v>
      </c>
      <c r="H28" s="151" t="s">
        <v>2354</v>
      </c>
      <c r="I28" s="6">
        <v>1</v>
      </c>
      <c r="J28" s="147">
        <v>45395</v>
      </c>
    </row>
    <row r="29" spans="1:10" ht="22.5">
      <c r="A29" s="147" t="s">
        <v>2753</v>
      </c>
      <c r="B29" s="147" t="s">
        <v>2754</v>
      </c>
      <c r="C29" s="150" t="s">
        <v>2755</v>
      </c>
      <c r="D29" s="154">
        <v>1062.48</v>
      </c>
      <c r="E29" s="154">
        <v>0</v>
      </c>
      <c r="F29" s="154">
        <f t="shared" si="3"/>
        <v>1062.48</v>
      </c>
      <c r="G29" s="150" t="s">
        <v>2756</v>
      </c>
      <c r="H29" s="151" t="s">
        <v>2354</v>
      </c>
      <c r="I29" s="6">
        <v>1</v>
      </c>
      <c r="J29" s="147">
        <v>45398</v>
      </c>
    </row>
    <row r="30" spans="1:10" ht="22.5">
      <c r="A30" s="147" t="s">
        <v>2757</v>
      </c>
      <c r="B30" s="147" t="s">
        <v>83</v>
      </c>
      <c r="C30" s="150" t="s">
        <v>84</v>
      </c>
      <c r="D30" s="154">
        <v>14900</v>
      </c>
      <c r="E30" s="154">
        <f>+D30*0.07</f>
        <v>1043</v>
      </c>
      <c r="F30" s="154">
        <f t="shared" si="3"/>
        <v>15943</v>
      </c>
      <c r="G30" s="150" t="s">
        <v>2758</v>
      </c>
      <c r="H30" s="151" t="s">
        <v>2354</v>
      </c>
      <c r="I30" s="6">
        <v>2</v>
      </c>
      <c r="J30" s="147">
        <v>45399</v>
      </c>
    </row>
    <row r="31" spans="1:10" ht="33.75">
      <c r="A31" s="147" t="s">
        <v>2759</v>
      </c>
      <c r="B31" s="147" t="s">
        <v>1328</v>
      </c>
      <c r="C31" s="150" t="s">
        <v>1329</v>
      </c>
      <c r="D31" s="154">
        <v>4851.29</v>
      </c>
      <c r="E31" s="154">
        <f>+D31*0.07</f>
        <v>339.59030000000001</v>
      </c>
      <c r="F31" s="154">
        <f t="shared" si="3"/>
        <v>5190.8802999999998</v>
      </c>
      <c r="G31" s="150" t="s">
        <v>2760</v>
      </c>
      <c r="H31" s="151" t="s">
        <v>2354</v>
      </c>
      <c r="I31" s="6">
        <v>1</v>
      </c>
      <c r="J31" s="147">
        <v>45399</v>
      </c>
    </row>
    <row r="32" spans="1:10" ht="22.5">
      <c r="A32" s="147" t="s">
        <v>2761</v>
      </c>
      <c r="B32" s="147" t="s">
        <v>1286</v>
      </c>
      <c r="C32" s="150" t="s">
        <v>1287</v>
      </c>
      <c r="D32" s="154">
        <v>5631.69</v>
      </c>
      <c r="E32" s="154">
        <f>+D32*0.07</f>
        <v>394.2183</v>
      </c>
      <c r="F32" s="154">
        <f>+D32+E32</f>
        <v>6025.9082999999991</v>
      </c>
      <c r="G32" s="150" t="s">
        <v>2762</v>
      </c>
      <c r="H32" s="151" t="s">
        <v>2354</v>
      </c>
      <c r="I32" s="6">
        <v>1</v>
      </c>
      <c r="J32" s="147">
        <v>45399</v>
      </c>
    </row>
    <row r="33" spans="1:10" ht="22.5">
      <c r="A33" s="147" t="s">
        <v>2763</v>
      </c>
      <c r="B33" s="147" t="s">
        <v>2764</v>
      </c>
      <c r="C33" s="150" t="s">
        <v>2765</v>
      </c>
      <c r="D33" s="154">
        <v>1400</v>
      </c>
      <c r="E33" s="154">
        <v>0</v>
      </c>
      <c r="F33" s="154">
        <f t="shared" ref="F33:F78" si="5">+D33+E33</f>
        <v>1400</v>
      </c>
      <c r="G33" s="150" t="s">
        <v>2766</v>
      </c>
      <c r="H33" s="151" t="s">
        <v>2354</v>
      </c>
      <c r="I33" s="6">
        <v>1</v>
      </c>
      <c r="J33" s="147">
        <v>45400</v>
      </c>
    </row>
    <row r="34" spans="1:10" ht="22.5">
      <c r="A34" s="147" t="s">
        <v>2767</v>
      </c>
      <c r="B34" s="147" t="s">
        <v>1389</v>
      </c>
      <c r="C34" s="150" t="s">
        <v>1390</v>
      </c>
      <c r="D34" s="154">
        <v>4647.79</v>
      </c>
      <c r="E34" s="154">
        <v>316.02</v>
      </c>
      <c r="F34" s="154">
        <f t="shared" si="5"/>
        <v>4963.8099999999995</v>
      </c>
      <c r="G34" s="150" t="s">
        <v>2768</v>
      </c>
      <c r="H34" s="151" t="s">
        <v>2354</v>
      </c>
      <c r="I34" s="6">
        <v>1</v>
      </c>
      <c r="J34" s="147">
        <v>45400</v>
      </c>
    </row>
    <row r="35" spans="1:10" ht="22.5">
      <c r="A35" s="147" t="s">
        <v>2769</v>
      </c>
      <c r="B35" s="147" t="s">
        <v>901</v>
      </c>
      <c r="C35" s="150" t="s">
        <v>902</v>
      </c>
      <c r="D35" s="154">
        <v>3700</v>
      </c>
      <c r="E35" s="154">
        <f>+D35*0.07</f>
        <v>259</v>
      </c>
      <c r="F35" s="154">
        <f t="shared" si="5"/>
        <v>3959</v>
      </c>
      <c r="G35" s="150" t="s">
        <v>2770</v>
      </c>
      <c r="H35" s="151" t="s">
        <v>2354</v>
      </c>
      <c r="I35" s="6">
        <v>3</v>
      </c>
      <c r="J35" s="147">
        <v>45401</v>
      </c>
    </row>
    <row r="36" spans="1:10" ht="22.5">
      <c r="A36" s="147" t="s">
        <v>2771</v>
      </c>
      <c r="B36" s="147" t="s">
        <v>362</v>
      </c>
      <c r="C36" s="150" t="s">
        <v>756</v>
      </c>
      <c r="D36" s="154">
        <v>1380</v>
      </c>
      <c r="E36" s="154">
        <f>+D36*0.07</f>
        <v>96.600000000000009</v>
      </c>
      <c r="F36" s="154">
        <f t="shared" si="5"/>
        <v>1476.6</v>
      </c>
      <c r="G36" s="150" t="s">
        <v>2772</v>
      </c>
      <c r="H36" s="151" t="s">
        <v>2354</v>
      </c>
      <c r="I36" s="6">
        <v>1</v>
      </c>
      <c r="J36" s="147">
        <v>45401</v>
      </c>
    </row>
    <row r="37" spans="1:10" ht="22.5">
      <c r="A37" s="147" t="s">
        <v>2773</v>
      </c>
      <c r="B37" s="147" t="s">
        <v>1328</v>
      </c>
      <c r="C37" s="150" t="s">
        <v>1329</v>
      </c>
      <c r="D37" s="154">
        <v>1349.62</v>
      </c>
      <c r="E37" s="154">
        <f t="shared" ref="E37:E53" si="6">+D37*0.07</f>
        <v>94.473399999999998</v>
      </c>
      <c r="F37" s="154">
        <f t="shared" si="5"/>
        <v>1444.0934</v>
      </c>
      <c r="G37" s="150" t="s">
        <v>2774</v>
      </c>
      <c r="H37" s="151" t="s">
        <v>2354</v>
      </c>
      <c r="I37" s="6">
        <v>1</v>
      </c>
      <c r="J37" s="147">
        <v>45401</v>
      </c>
    </row>
    <row r="38" spans="1:10" ht="33.75">
      <c r="A38" s="147" t="s">
        <v>2775</v>
      </c>
      <c r="B38" s="147" t="s">
        <v>1328</v>
      </c>
      <c r="C38" s="150" t="s">
        <v>1329</v>
      </c>
      <c r="D38" s="154">
        <v>3377.39</v>
      </c>
      <c r="E38" s="154">
        <f t="shared" si="6"/>
        <v>236.41730000000001</v>
      </c>
      <c r="F38" s="154">
        <f t="shared" si="5"/>
        <v>3613.8072999999999</v>
      </c>
      <c r="G38" s="150" t="s">
        <v>2776</v>
      </c>
      <c r="H38" s="151" t="s">
        <v>2354</v>
      </c>
      <c r="I38" s="6">
        <v>1</v>
      </c>
      <c r="J38" s="147">
        <v>45401</v>
      </c>
    </row>
    <row r="39" spans="1:10" ht="22.5">
      <c r="A39" s="147" t="s">
        <v>2777</v>
      </c>
      <c r="B39" s="147" t="s">
        <v>362</v>
      </c>
      <c r="C39" s="150" t="s">
        <v>756</v>
      </c>
      <c r="D39" s="154">
        <v>6600</v>
      </c>
      <c r="E39" s="154">
        <f t="shared" si="6"/>
        <v>462.00000000000006</v>
      </c>
      <c r="F39" s="154">
        <f t="shared" si="5"/>
        <v>7062</v>
      </c>
      <c r="G39" s="150" t="s">
        <v>2778</v>
      </c>
      <c r="H39" s="151" t="s">
        <v>2354</v>
      </c>
      <c r="I39" s="6">
        <v>2</v>
      </c>
      <c r="J39" s="147">
        <v>45407</v>
      </c>
    </row>
    <row r="40" spans="1:10" ht="22.5">
      <c r="A40" s="147" t="s">
        <v>2779</v>
      </c>
      <c r="B40" s="147" t="s">
        <v>1320</v>
      </c>
      <c r="C40" s="150" t="s">
        <v>1321</v>
      </c>
      <c r="D40" s="154">
        <v>4632.97</v>
      </c>
      <c r="E40" s="154">
        <f t="shared" si="6"/>
        <v>324.30790000000007</v>
      </c>
      <c r="F40" s="154">
        <f t="shared" si="5"/>
        <v>4957.2779</v>
      </c>
      <c r="G40" s="150" t="s">
        <v>2780</v>
      </c>
      <c r="H40" s="151" t="s">
        <v>2354</v>
      </c>
      <c r="I40" s="6">
        <v>1</v>
      </c>
      <c r="J40" s="147">
        <v>45407</v>
      </c>
    </row>
    <row r="41" spans="1:10" ht="33.75">
      <c r="A41" s="147" t="s">
        <v>2781</v>
      </c>
      <c r="B41" s="147" t="s">
        <v>1328</v>
      </c>
      <c r="C41" s="150" t="s">
        <v>1329</v>
      </c>
      <c r="D41" s="154">
        <v>3714.8</v>
      </c>
      <c r="E41" s="154">
        <f t="shared" si="6"/>
        <v>260.03600000000006</v>
      </c>
      <c r="F41" s="154">
        <f t="shared" si="5"/>
        <v>3974.8360000000002</v>
      </c>
      <c r="G41" s="150" t="s">
        <v>2782</v>
      </c>
      <c r="H41" s="151" t="s">
        <v>2354</v>
      </c>
      <c r="I41" s="6">
        <v>1</v>
      </c>
      <c r="J41" s="147">
        <v>45407</v>
      </c>
    </row>
    <row r="42" spans="1:10" ht="22.5">
      <c r="A42" s="147" t="s">
        <v>2783</v>
      </c>
      <c r="B42" s="147" t="s">
        <v>1328</v>
      </c>
      <c r="C42" s="150" t="s">
        <v>1329</v>
      </c>
      <c r="D42" s="154">
        <v>4560.74</v>
      </c>
      <c r="E42" s="154">
        <f t="shared" si="6"/>
        <v>319.2518</v>
      </c>
      <c r="F42" s="154">
        <f t="shared" si="5"/>
        <v>4879.9917999999998</v>
      </c>
      <c r="G42" s="150" t="s">
        <v>2784</v>
      </c>
      <c r="H42" s="151" t="s">
        <v>2354</v>
      </c>
      <c r="I42" s="6">
        <v>1</v>
      </c>
      <c r="J42" s="147">
        <v>45407</v>
      </c>
    </row>
    <row r="43" spans="1:10" ht="33.75">
      <c r="A43" s="147" t="s">
        <v>2785</v>
      </c>
      <c r="B43" s="147" t="s">
        <v>1282</v>
      </c>
      <c r="C43" s="150" t="s">
        <v>1283</v>
      </c>
      <c r="D43" s="154">
        <v>1820.8</v>
      </c>
      <c r="E43" s="154">
        <f t="shared" si="6"/>
        <v>127.456</v>
      </c>
      <c r="F43" s="154">
        <f t="shared" si="5"/>
        <v>1948.2559999999999</v>
      </c>
      <c r="G43" s="150" t="s">
        <v>2786</v>
      </c>
      <c r="H43" s="151" t="s">
        <v>2354</v>
      </c>
      <c r="I43" s="6">
        <v>1</v>
      </c>
      <c r="J43" s="147">
        <v>45407</v>
      </c>
    </row>
    <row r="44" spans="1:10" ht="22.5">
      <c r="A44" s="147" t="s">
        <v>2787</v>
      </c>
      <c r="B44" s="147" t="s">
        <v>1415</v>
      </c>
      <c r="C44" s="150" t="s">
        <v>1416</v>
      </c>
      <c r="D44" s="154">
        <v>1012.92</v>
      </c>
      <c r="E44" s="154">
        <f t="shared" si="6"/>
        <v>70.90440000000001</v>
      </c>
      <c r="F44" s="154">
        <f t="shared" si="5"/>
        <v>1083.8244</v>
      </c>
      <c r="G44" s="150" t="s">
        <v>2788</v>
      </c>
      <c r="H44" s="151" t="s">
        <v>2354</v>
      </c>
      <c r="I44" s="6">
        <v>1</v>
      </c>
      <c r="J44" s="147">
        <v>45407</v>
      </c>
    </row>
    <row r="45" spans="1:10" ht="22.5">
      <c r="A45" s="147" t="s">
        <v>2789</v>
      </c>
      <c r="B45" s="147" t="s">
        <v>1389</v>
      </c>
      <c r="C45" s="150" t="s">
        <v>1390</v>
      </c>
      <c r="D45" s="154">
        <v>2872.82</v>
      </c>
      <c r="E45" s="154">
        <v>177.15</v>
      </c>
      <c r="F45" s="154">
        <f t="shared" si="5"/>
        <v>3049.9700000000003</v>
      </c>
      <c r="G45" s="150" t="s">
        <v>2790</v>
      </c>
      <c r="H45" s="151" t="s">
        <v>2354</v>
      </c>
      <c r="I45" s="6">
        <v>1</v>
      </c>
      <c r="J45" s="147">
        <v>45407</v>
      </c>
    </row>
    <row r="46" spans="1:10" ht="22.5">
      <c r="A46" s="147" t="s">
        <v>2791</v>
      </c>
      <c r="B46" s="147" t="s">
        <v>1415</v>
      </c>
      <c r="C46" s="150" t="s">
        <v>1416</v>
      </c>
      <c r="D46" s="154">
        <v>4872.5600000000004</v>
      </c>
      <c r="E46" s="154">
        <f t="shared" si="6"/>
        <v>341.07920000000007</v>
      </c>
      <c r="F46" s="154">
        <f t="shared" si="5"/>
        <v>5213.6392000000005</v>
      </c>
      <c r="G46" s="150" t="s">
        <v>2792</v>
      </c>
      <c r="H46" s="151" t="s">
        <v>2354</v>
      </c>
      <c r="I46" s="6">
        <v>1</v>
      </c>
      <c r="J46" s="147">
        <v>45407</v>
      </c>
    </row>
    <row r="47" spans="1:10" ht="22.5">
      <c r="A47" s="147" t="s">
        <v>2793</v>
      </c>
      <c r="B47" s="147" t="s">
        <v>1282</v>
      </c>
      <c r="C47" s="150" t="s">
        <v>1283</v>
      </c>
      <c r="D47" s="154">
        <v>2009.46</v>
      </c>
      <c r="E47" s="154">
        <f t="shared" si="6"/>
        <v>140.66220000000001</v>
      </c>
      <c r="F47" s="154">
        <f t="shared" si="5"/>
        <v>2150.1222000000002</v>
      </c>
      <c r="G47" s="150" t="s">
        <v>2794</v>
      </c>
      <c r="H47" s="151" t="s">
        <v>2354</v>
      </c>
      <c r="I47" s="6">
        <v>1</v>
      </c>
      <c r="J47" s="147">
        <v>45407</v>
      </c>
    </row>
    <row r="48" spans="1:10" ht="22.5">
      <c r="A48" s="147" t="s">
        <v>2795</v>
      </c>
      <c r="B48" s="147" t="s">
        <v>201</v>
      </c>
      <c r="C48" s="150" t="s">
        <v>421</v>
      </c>
      <c r="D48" s="154">
        <v>12825</v>
      </c>
      <c r="E48" s="154">
        <v>0</v>
      </c>
      <c r="F48" s="154">
        <f t="shared" si="5"/>
        <v>12825</v>
      </c>
      <c r="G48" s="150" t="s">
        <v>2796</v>
      </c>
      <c r="H48" s="151" t="s">
        <v>2354</v>
      </c>
      <c r="I48" s="6">
        <v>12</v>
      </c>
      <c r="J48" s="147">
        <v>45406</v>
      </c>
    </row>
    <row r="49" spans="1:10" ht="33.75">
      <c r="A49" s="147" t="s">
        <v>2797</v>
      </c>
      <c r="B49" s="147" t="s">
        <v>2798</v>
      </c>
      <c r="C49" s="150" t="s">
        <v>2799</v>
      </c>
      <c r="D49" s="154">
        <v>10420</v>
      </c>
      <c r="E49" s="154">
        <f t="shared" si="6"/>
        <v>729.40000000000009</v>
      </c>
      <c r="F49" s="154">
        <f t="shared" si="5"/>
        <v>11149.4</v>
      </c>
      <c r="G49" s="150" t="s">
        <v>2800</v>
      </c>
      <c r="H49" s="151" t="s">
        <v>850</v>
      </c>
      <c r="I49" s="6">
        <v>1</v>
      </c>
      <c r="J49" s="147">
        <v>45406</v>
      </c>
    </row>
    <row r="50" spans="1:10" ht="22.5">
      <c r="A50" s="147" t="s">
        <v>2801</v>
      </c>
      <c r="B50" s="147" t="s">
        <v>467</v>
      </c>
      <c r="C50" s="150" t="s">
        <v>2268</v>
      </c>
      <c r="D50" s="154">
        <v>9765.6299999999992</v>
      </c>
      <c r="E50" s="154">
        <f t="shared" si="6"/>
        <v>683.59410000000003</v>
      </c>
      <c r="F50" s="154">
        <f t="shared" si="5"/>
        <v>10449.224099999999</v>
      </c>
      <c r="G50" s="150" t="s">
        <v>2802</v>
      </c>
      <c r="H50" s="151" t="s">
        <v>2354</v>
      </c>
      <c r="I50" s="6">
        <v>4</v>
      </c>
      <c r="J50" s="147">
        <v>45406</v>
      </c>
    </row>
    <row r="51" spans="1:10" ht="33.75">
      <c r="A51" s="147" t="s">
        <v>2803</v>
      </c>
      <c r="B51" s="147" t="s">
        <v>1389</v>
      </c>
      <c r="C51" s="150" t="s">
        <v>1390</v>
      </c>
      <c r="D51" s="154">
        <v>13765.08</v>
      </c>
      <c r="E51" s="154">
        <f t="shared" si="6"/>
        <v>963.55560000000014</v>
      </c>
      <c r="F51" s="154">
        <f t="shared" si="5"/>
        <v>14728.6356</v>
      </c>
      <c r="G51" s="150" t="s">
        <v>2804</v>
      </c>
      <c r="H51" s="151" t="s">
        <v>2354</v>
      </c>
      <c r="I51" s="6">
        <v>1</v>
      </c>
      <c r="J51" s="147">
        <v>45406</v>
      </c>
    </row>
    <row r="52" spans="1:10" ht="33.75">
      <c r="A52" s="147" t="s">
        <v>2805</v>
      </c>
      <c r="B52" s="147" t="s">
        <v>467</v>
      </c>
      <c r="C52" s="150" t="s">
        <v>1283</v>
      </c>
      <c r="D52" s="154">
        <v>5962.31</v>
      </c>
      <c r="E52" s="154">
        <f t="shared" si="6"/>
        <v>417.36170000000004</v>
      </c>
      <c r="F52" s="154">
        <f t="shared" si="5"/>
        <v>6379.6717000000008</v>
      </c>
      <c r="G52" s="150" t="s">
        <v>2806</v>
      </c>
      <c r="H52" s="151" t="s">
        <v>2354</v>
      </c>
      <c r="I52" s="6">
        <v>1</v>
      </c>
      <c r="J52" s="147">
        <v>45406</v>
      </c>
    </row>
    <row r="53" spans="1:10" ht="22.5">
      <c r="A53" s="147" t="s">
        <v>2807</v>
      </c>
      <c r="B53" s="147" t="s">
        <v>1415</v>
      </c>
      <c r="C53" s="150" t="s">
        <v>1416</v>
      </c>
      <c r="D53" s="154">
        <v>2348.8200000000002</v>
      </c>
      <c r="E53" s="154">
        <f t="shared" si="6"/>
        <v>164.41740000000001</v>
      </c>
      <c r="F53" s="154">
        <f t="shared" si="5"/>
        <v>2513.2374</v>
      </c>
      <c r="G53" s="150" t="s">
        <v>2808</v>
      </c>
      <c r="H53" s="151" t="s">
        <v>2354</v>
      </c>
      <c r="I53" s="6">
        <v>1</v>
      </c>
      <c r="J53" s="147">
        <v>45408</v>
      </c>
    </row>
    <row r="54" spans="1:10" ht="33.75">
      <c r="A54" s="147" t="s">
        <v>2809</v>
      </c>
      <c r="B54" s="147" t="s">
        <v>1415</v>
      </c>
      <c r="C54" s="150" t="s">
        <v>1416</v>
      </c>
      <c r="D54" s="154">
        <v>2283.81</v>
      </c>
      <c r="E54" s="154">
        <v>159.87</v>
      </c>
      <c r="F54" s="154">
        <f t="shared" si="5"/>
        <v>2443.6799999999998</v>
      </c>
      <c r="G54" s="150" t="s">
        <v>2810</v>
      </c>
      <c r="H54" s="151" t="s">
        <v>2354</v>
      </c>
      <c r="I54" s="6">
        <v>1</v>
      </c>
      <c r="J54" s="147">
        <v>45408</v>
      </c>
    </row>
    <row r="55" spans="1:10" ht="22.5">
      <c r="A55" s="147" t="s">
        <v>2811</v>
      </c>
      <c r="B55" s="147" t="s">
        <v>1328</v>
      </c>
      <c r="C55" s="150" t="s">
        <v>1329</v>
      </c>
      <c r="D55" s="154">
        <v>1102.6600000000001</v>
      </c>
      <c r="E55" s="154">
        <f>+D55*0.07</f>
        <v>77.186200000000014</v>
      </c>
      <c r="F55" s="154">
        <f t="shared" si="5"/>
        <v>1179.8462000000002</v>
      </c>
      <c r="G55" s="150" t="s">
        <v>2812</v>
      </c>
      <c r="H55" s="151" t="s">
        <v>2354</v>
      </c>
      <c r="I55" s="6">
        <v>1</v>
      </c>
      <c r="J55" s="147">
        <v>45411</v>
      </c>
    </row>
    <row r="56" spans="1:10" ht="22.5">
      <c r="A56" s="147" t="s">
        <v>2813</v>
      </c>
      <c r="B56" s="147" t="s">
        <v>1415</v>
      </c>
      <c r="C56" s="150" t="s">
        <v>1416</v>
      </c>
      <c r="D56" s="154">
        <v>1660.37</v>
      </c>
      <c r="E56" s="154">
        <f t="shared" ref="E56:E78" si="7">+D56*0.07</f>
        <v>116.22590000000001</v>
      </c>
      <c r="F56" s="154">
        <f t="shared" si="5"/>
        <v>1776.5958999999998</v>
      </c>
      <c r="G56" s="150" t="s">
        <v>2814</v>
      </c>
      <c r="H56" s="151" t="s">
        <v>2354</v>
      </c>
      <c r="I56" s="6">
        <v>1</v>
      </c>
      <c r="J56" s="147">
        <v>45411</v>
      </c>
    </row>
    <row r="57" spans="1:10" ht="22.5">
      <c r="A57" s="147" t="s">
        <v>2815</v>
      </c>
      <c r="B57" s="147" t="s">
        <v>1328</v>
      </c>
      <c r="C57" s="150" t="s">
        <v>1329</v>
      </c>
      <c r="D57" s="154">
        <v>1349.62</v>
      </c>
      <c r="E57" s="154">
        <f t="shared" si="7"/>
        <v>94.473399999999998</v>
      </c>
      <c r="F57" s="154">
        <f t="shared" si="5"/>
        <v>1444.0934</v>
      </c>
      <c r="G57" s="150" t="s">
        <v>2816</v>
      </c>
      <c r="H57" s="151" t="s">
        <v>2354</v>
      </c>
      <c r="I57" s="6">
        <v>1</v>
      </c>
      <c r="J57" s="147">
        <v>45411</v>
      </c>
    </row>
    <row r="58" spans="1:10" ht="22.5">
      <c r="A58" s="147" t="s">
        <v>2817</v>
      </c>
      <c r="B58" s="147" t="s">
        <v>1328</v>
      </c>
      <c r="C58" s="150" t="s">
        <v>1329</v>
      </c>
      <c r="D58" s="154">
        <v>1316.73</v>
      </c>
      <c r="E58" s="154">
        <f t="shared" si="7"/>
        <v>92.17110000000001</v>
      </c>
      <c r="F58" s="154">
        <f t="shared" si="5"/>
        <v>1408.9011</v>
      </c>
      <c r="G58" s="150" t="s">
        <v>2818</v>
      </c>
      <c r="H58" s="151" t="s">
        <v>2354</v>
      </c>
      <c r="I58" s="6">
        <v>1</v>
      </c>
      <c r="J58" s="147">
        <v>45411</v>
      </c>
    </row>
    <row r="59" spans="1:10" ht="22.5">
      <c r="A59" s="147" t="s">
        <v>2819</v>
      </c>
      <c r="B59" s="147" t="s">
        <v>1254</v>
      </c>
      <c r="C59" s="150" t="s">
        <v>2297</v>
      </c>
      <c r="D59" s="154">
        <v>3120</v>
      </c>
      <c r="E59" s="154">
        <f t="shared" si="7"/>
        <v>218.40000000000003</v>
      </c>
      <c r="F59" s="154">
        <f t="shared" si="5"/>
        <v>3338.4</v>
      </c>
      <c r="G59" s="150" t="s">
        <v>2820</v>
      </c>
      <c r="H59" s="151" t="s">
        <v>850</v>
      </c>
      <c r="I59" s="6">
        <v>1</v>
      </c>
      <c r="J59" s="147">
        <v>45411</v>
      </c>
    </row>
    <row r="60" spans="1:10" ht="22.5">
      <c r="A60" s="147" t="s">
        <v>2821</v>
      </c>
      <c r="B60" s="147" t="s">
        <v>83</v>
      </c>
      <c r="C60" s="150" t="s">
        <v>84</v>
      </c>
      <c r="D60" s="154">
        <v>3900</v>
      </c>
      <c r="E60" s="154">
        <f t="shared" si="7"/>
        <v>273</v>
      </c>
      <c r="F60" s="154">
        <f t="shared" si="5"/>
        <v>4173</v>
      </c>
      <c r="G60" s="150" t="s">
        <v>2822</v>
      </c>
      <c r="H60" s="151" t="s">
        <v>850</v>
      </c>
      <c r="I60" s="6">
        <v>2</v>
      </c>
      <c r="J60" s="147">
        <v>45411</v>
      </c>
    </row>
    <row r="61" spans="1:10" ht="33.75">
      <c r="A61" s="147" t="s">
        <v>2823</v>
      </c>
      <c r="B61" s="147" t="s">
        <v>1485</v>
      </c>
      <c r="C61" s="150" t="s">
        <v>2364</v>
      </c>
      <c r="D61" s="154">
        <v>3937.29</v>
      </c>
      <c r="E61" s="154">
        <f t="shared" si="7"/>
        <v>275.61030000000005</v>
      </c>
      <c r="F61" s="154">
        <f t="shared" si="5"/>
        <v>4212.9003000000002</v>
      </c>
      <c r="G61" s="150" t="s">
        <v>2824</v>
      </c>
      <c r="H61" s="151" t="s">
        <v>2354</v>
      </c>
      <c r="I61" s="6">
        <v>1</v>
      </c>
      <c r="J61" s="147">
        <v>45411</v>
      </c>
    </row>
    <row r="62" spans="1:10" ht="22.5">
      <c r="A62" s="147" t="s">
        <v>2825</v>
      </c>
      <c r="B62" s="147" t="s">
        <v>1415</v>
      </c>
      <c r="C62" s="150" t="s">
        <v>1416</v>
      </c>
      <c r="D62" s="154">
        <v>1188.6099999999999</v>
      </c>
      <c r="E62" s="154">
        <f t="shared" si="7"/>
        <v>83.202700000000007</v>
      </c>
      <c r="F62" s="154">
        <f t="shared" si="5"/>
        <v>1271.8126999999999</v>
      </c>
      <c r="G62" s="150" t="s">
        <v>2826</v>
      </c>
      <c r="H62" s="151" t="s">
        <v>2354</v>
      </c>
      <c r="I62" s="6">
        <v>1</v>
      </c>
      <c r="J62" s="147">
        <v>45414</v>
      </c>
    </row>
    <row r="63" spans="1:10" ht="22.5">
      <c r="A63" s="147" t="s">
        <v>2827</v>
      </c>
      <c r="B63" s="147" t="s">
        <v>1328</v>
      </c>
      <c r="C63" s="150" t="s">
        <v>1329</v>
      </c>
      <c r="D63" s="154">
        <v>4005.14</v>
      </c>
      <c r="E63" s="154">
        <f t="shared" si="7"/>
        <v>280.35980000000001</v>
      </c>
      <c r="F63" s="154">
        <f t="shared" si="5"/>
        <v>4285.4997999999996</v>
      </c>
      <c r="G63" s="150" t="s">
        <v>2828</v>
      </c>
      <c r="H63" s="151" t="s">
        <v>2354</v>
      </c>
      <c r="I63" s="6">
        <v>1</v>
      </c>
      <c r="J63" s="147">
        <v>45414</v>
      </c>
    </row>
    <row r="64" spans="1:10" ht="33.75">
      <c r="A64" s="147" t="s">
        <v>2829</v>
      </c>
      <c r="B64" s="147" t="s">
        <v>1328</v>
      </c>
      <c r="C64" s="150" t="s">
        <v>1329</v>
      </c>
      <c r="D64" s="154">
        <v>2031.82</v>
      </c>
      <c r="E64" s="154">
        <f t="shared" si="7"/>
        <v>142.22740000000002</v>
      </c>
      <c r="F64" s="154">
        <f t="shared" si="5"/>
        <v>2174.0473999999999</v>
      </c>
      <c r="G64" s="150" t="s">
        <v>2830</v>
      </c>
      <c r="H64" s="151" t="s">
        <v>2354</v>
      </c>
      <c r="I64" s="6">
        <v>1</v>
      </c>
      <c r="J64" s="147">
        <v>45415</v>
      </c>
    </row>
    <row r="65" spans="1:10" ht="22.5">
      <c r="A65" s="147" t="s">
        <v>2831</v>
      </c>
      <c r="B65" s="147" t="s">
        <v>1320</v>
      </c>
      <c r="C65" s="150" t="s">
        <v>1321</v>
      </c>
      <c r="D65" s="154">
        <v>3919.15</v>
      </c>
      <c r="E65" s="154">
        <f t="shared" si="7"/>
        <v>274.34050000000002</v>
      </c>
      <c r="F65" s="154">
        <f t="shared" si="5"/>
        <v>4193.4904999999999</v>
      </c>
      <c r="G65" s="150" t="s">
        <v>2832</v>
      </c>
      <c r="H65" s="151" t="s">
        <v>2354</v>
      </c>
      <c r="I65" s="6">
        <v>1</v>
      </c>
      <c r="J65" s="147">
        <v>45415</v>
      </c>
    </row>
    <row r="66" spans="1:10" ht="33.75">
      <c r="A66" s="147" t="s">
        <v>2833</v>
      </c>
      <c r="B66" s="147" t="s">
        <v>131</v>
      </c>
      <c r="C66" s="150" t="s">
        <v>132</v>
      </c>
      <c r="D66" s="154">
        <v>4900</v>
      </c>
      <c r="E66" s="154">
        <f t="shared" si="7"/>
        <v>343.00000000000006</v>
      </c>
      <c r="F66" s="154">
        <f t="shared" si="5"/>
        <v>5243</v>
      </c>
      <c r="G66" s="150" t="s">
        <v>2834</v>
      </c>
      <c r="H66" s="151" t="s">
        <v>2354</v>
      </c>
      <c r="I66" s="6">
        <v>2</v>
      </c>
      <c r="J66" s="147">
        <v>45415</v>
      </c>
    </row>
    <row r="67" spans="1:10" ht="22.5">
      <c r="A67" s="147" t="s">
        <v>2835</v>
      </c>
      <c r="B67" s="147" t="s">
        <v>1415</v>
      </c>
      <c r="C67" s="150" t="s">
        <v>2836</v>
      </c>
      <c r="D67" s="154">
        <v>2437.8000000000002</v>
      </c>
      <c r="E67" s="154">
        <f t="shared" si="7"/>
        <v>170.64600000000002</v>
      </c>
      <c r="F67" s="154">
        <f t="shared" si="5"/>
        <v>2608.4460000000004</v>
      </c>
      <c r="G67" s="150" t="s">
        <v>2185</v>
      </c>
      <c r="H67" s="151" t="s">
        <v>2354</v>
      </c>
      <c r="I67" s="6">
        <v>1</v>
      </c>
      <c r="J67" s="147">
        <v>45415</v>
      </c>
    </row>
    <row r="68" spans="1:10" ht="22.5">
      <c r="A68" s="147" t="s">
        <v>2837</v>
      </c>
      <c r="B68" s="1" t="s">
        <v>188</v>
      </c>
      <c r="C68" s="107" t="s">
        <v>189</v>
      </c>
      <c r="D68" s="158">
        <v>9208.4</v>
      </c>
      <c r="E68" s="158">
        <f t="shared" si="7"/>
        <v>644.58800000000008</v>
      </c>
      <c r="F68" s="158">
        <f t="shared" si="5"/>
        <v>9852.9879999999994</v>
      </c>
      <c r="G68" s="107" t="s">
        <v>2838</v>
      </c>
      <c r="H68" s="151" t="s">
        <v>2354</v>
      </c>
      <c r="I68" s="6">
        <v>12</v>
      </c>
      <c r="J68" s="147">
        <v>45415</v>
      </c>
    </row>
    <row r="69" spans="1:10">
      <c r="A69" s="147" t="s">
        <v>2839</v>
      </c>
      <c r="B69" s="168"/>
      <c r="C69" s="194"/>
      <c r="D69" s="164"/>
      <c r="E69" s="164"/>
      <c r="F69" s="164"/>
      <c r="G69" s="165" t="s">
        <v>475</v>
      </c>
      <c r="H69" s="166"/>
      <c r="I69" s="167"/>
      <c r="J69" s="168"/>
    </row>
    <row r="70" spans="1:10" ht="22.5">
      <c r="A70" s="147" t="s">
        <v>2840</v>
      </c>
      <c r="B70" s="147" t="s">
        <v>1320</v>
      </c>
      <c r="C70" s="150" t="s">
        <v>1321</v>
      </c>
      <c r="D70" s="154">
        <v>4328.2</v>
      </c>
      <c r="E70" s="154">
        <f t="shared" si="7"/>
        <v>302.97399999999999</v>
      </c>
      <c r="F70" s="154">
        <f t="shared" si="5"/>
        <v>4631.174</v>
      </c>
      <c r="G70" s="150" t="s">
        <v>2841</v>
      </c>
      <c r="H70" s="151" t="s">
        <v>2354</v>
      </c>
      <c r="I70" s="6">
        <v>1</v>
      </c>
      <c r="J70" s="147">
        <v>45415</v>
      </c>
    </row>
    <row r="71" spans="1:10" ht="22.5">
      <c r="A71" s="147" t="s">
        <v>2842</v>
      </c>
      <c r="B71" s="147" t="s">
        <v>2650</v>
      </c>
      <c r="C71" s="150" t="s">
        <v>2651</v>
      </c>
      <c r="D71" s="154">
        <v>5829.66</v>
      </c>
      <c r="E71" s="154">
        <f t="shared" si="7"/>
        <v>408.07620000000003</v>
      </c>
      <c r="F71" s="154">
        <f t="shared" si="5"/>
        <v>6237.7362000000003</v>
      </c>
      <c r="G71" s="150" t="s">
        <v>2843</v>
      </c>
      <c r="H71" s="151" t="s">
        <v>2479</v>
      </c>
      <c r="I71" s="6">
        <v>2</v>
      </c>
      <c r="J71" s="147">
        <v>45415</v>
      </c>
    </row>
    <row r="72" spans="1:10" ht="22.5">
      <c r="A72" s="147" t="s">
        <v>2844</v>
      </c>
      <c r="B72" s="147" t="s">
        <v>2845</v>
      </c>
      <c r="C72" s="150" t="s">
        <v>2846</v>
      </c>
      <c r="D72" s="154">
        <v>832.65</v>
      </c>
      <c r="E72" s="154">
        <f t="shared" si="7"/>
        <v>58.285500000000006</v>
      </c>
      <c r="F72" s="154">
        <f t="shared" si="5"/>
        <v>890.93549999999993</v>
      </c>
      <c r="G72" s="150" t="s">
        <v>2847</v>
      </c>
      <c r="H72" s="151" t="s">
        <v>850</v>
      </c>
      <c r="I72" s="6">
        <v>1</v>
      </c>
      <c r="J72" s="147">
        <v>45415</v>
      </c>
    </row>
    <row r="73" spans="1:10" ht="22.5">
      <c r="A73" s="147" t="s">
        <v>2848</v>
      </c>
      <c r="B73" s="147" t="s">
        <v>1485</v>
      </c>
      <c r="C73" s="150" t="s">
        <v>2364</v>
      </c>
      <c r="D73" s="154">
        <v>1875.93</v>
      </c>
      <c r="E73" s="154">
        <f t="shared" si="7"/>
        <v>131.31510000000003</v>
      </c>
      <c r="F73" s="154">
        <f t="shared" si="5"/>
        <v>2007.2451000000001</v>
      </c>
      <c r="G73" s="150" t="s">
        <v>2849</v>
      </c>
      <c r="H73" s="151" t="s">
        <v>850</v>
      </c>
      <c r="I73" s="6">
        <v>1</v>
      </c>
      <c r="J73" s="147">
        <v>45419</v>
      </c>
    </row>
    <row r="74" spans="1:10" ht="22.5">
      <c r="A74" s="147" t="s">
        <v>2850</v>
      </c>
      <c r="B74" s="147" t="s">
        <v>2573</v>
      </c>
      <c r="C74" s="150" t="s">
        <v>2574</v>
      </c>
      <c r="D74" s="154">
        <v>1085</v>
      </c>
      <c r="E74" s="154">
        <f t="shared" si="7"/>
        <v>75.95</v>
      </c>
      <c r="F74" s="154">
        <f t="shared" si="5"/>
        <v>1160.95</v>
      </c>
      <c r="G74" s="150" t="s">
        <v>2851</v>
      </c>
      <c r="H74" s="151" t="s">
        <v>837</v>
      </c>
      <c r="I74" s="6">
        <v>1</v>
      </c>
      <c r="J74" s="147">
        <v>45419</v>
      </c>
    </row>
    <row r="75" spans="1:10" ht="22.5">
      <c r="A75" s="147" t="s">
        <v>2852</v>
      </c>
      <c r="B75" s="147" t="s">
        <v>131</v>
      </c>
      <c r="C75" s="150" t="s">
        <v>132</v>
      </c>
      <c r="D75" s="154">
        <v>14000</v>
      </c>
      <c r="E75" s="154">
        <f t="shared" si="7"/>
        <v>980.00000000000011</v>
      </c>
      <c r="F75" s="154">
        <f t="shared" si="5"/>
        <v>14980</v>
      </c>
      <c r="G75" s="150" t="s">
        <v>2853</v>
      </c>
      <c r="H75" s="151" t="s">
        <v>837</v>
      </c>
      <c r="I75" s="6">
        <v>12</v>
      </c>
      <c r="J75" s="147">
        <v>45421</v>
      </c>
    </row>
    <row r="76" spans="1:10" ht="22.5">
      <c r="A76" s="147" t="s">
        <v>2854</v>
      </c>
      <c r="B76" s="147" t="s">
        <v>362</v>
      </c>
      <c r="C76" s="150" t="s">
        <v>756</v>
      </c>
      <c r="D76" s="154">
        <v>1800</v>
      </c>
      <c r="E76" s="154">
        <f t="shared" si="7"/>
        <v>126.00000000000001</v>
      </c>
      <c r="F76" s="154">
        <f t="shared" si="5"/>
        <v>1926</v>
      </c>
      <c r="G76" s="150" t="s">
        <v>2855</v>
      </c>
      <c r="H76" s="151" t="s">
        <v>837</v>
      </c>
      <c r="I76" s="6">
        <v>1</v>
      </c>
      <c r="J76" s="147">
        <v>45421</v>
      </c>
    </row>
    <row r="77" spans="1:10" ht="22.5">
      <c r="A77" s="147" t="s">
        <v>2856</v>
      </c>
      <c r="B77" s="147" t="s">
        <v>2857</v>
      </c>
      <c r="C77" s="150" t="s">
        <v>2858</v>
      </c>
      <c r="D77" s="154">
        <v>9500</v>
      </c>
      <c r="E77" s="154">
        <f t="shared" si="7"/>
        <v>665.00000000000011</v>
      </c>
      <c r="F77" s="154">
        <f t="shared" si="5"/>
        <v>10165</v>
      </c>
      <c r="G77" s="150" t="s">
        <v>2859</v>
      </c>
      <c r="H77" s="151" t="s">
        <v>837</v>
      </c>
      <c r="I77" s="6">
        <v>3</v>
      </c>
      <c r="J77" s="147">
        <v>45421</v>
      </c>
    </row>
    <row r="78" spans="1:10" ht="22.5">
      <c r="A78" s="147" t="s">
        <v>2860</v>
      </c>
      <c r="B78" s="147" t="s">
        <v>1286</v>
      </c>
      <c r="C78" s="150" t="s">
        <v>1287</v>
      </c>
      <c r="D78" s="154">
        <v>623.54</v>
      </c>
      <c r="E78" s="154">
        <f t="shared" si="7"/>
        <v>43.647800000000004</v>
      </c>
      <c r="F78" s="154">
        <f t="shared" si="5"/>
        <v>667.18779999999992</v>
      </c>
      <c r="G78" s="150" t="s">
        <v>2861</v>
      </c>
      <c r="H78" s="151" t="s">
        <v>850</v>
      </c>
      <c r="I78" s="6">
        <v>1</v>
      </c>
      <c r="J78" s="147">
        <v>45421</v>
      </c>
    </row>
    <row r="79" spans="1:10" ht="26.25" customHeight="1">
      <c r="A79" s="195" t="s">
        <v>3010</v>
      </c>
      <c r="B79" s="196"/>
      <c r="C79" s="165"/>
      <c r="D79" s="197"/>
      <c r="E79" s="197"/>
      <c r="F79" s="197"/>
      <c r="G79" s="165" t="s">
        <v>2862</v>
      </c>
      <c r="H79" s="198"/>
      <c r="I79" s="132"/>
      <c r="J79" s="140"/>
    </row>
    <row r="80" spans="1:10" ht="22.5">
      <c r="A80" s="147" t="s">
        <v>2863</v>
      </c>
      <c r="B80" s="147" t="s">
        <v>1282</v>
      </c>
      <c r="C80" s="150" t="s">
        <v>1283</v>
      </c>
      <c r="D80" s="154">
        <v>6626.53</v>
      </c>
      <c r="E80" s="154">
        <f>+D80*0.07</f>
        <v>463.8571</v>
      </c>
      <c r="F80" s="154">
        <f>+D80+E80</f>
        <v>7090.3870999999999</v>
      </c>
      <c r="G80" s="150" t="s">
        <v>2864</v>
      </c>
      <c r="H80" s="151" t="s">
        <v>837</v>
      </c>
      <c r="I80" s="6">
        <v>1</v>
      </c>
      <c r="J80" s="147">
        <v>45425</v>
      </c>
    </row>
    <row r="81" spans="1:10" ht="22.5">
      <c r="A81" s="147" t="s">
        <v>2865</v>
      </c>
      <c r="B81" s="147" t="s">
        <v>1282</v>
      </c>
      <c r="C81" s="150" t="s">
        <v>1283</v>
      </c>
      <c r="D81" s="154">
        <v>1745.5</v>
      </c>
      <c r="E81" s="154">
        <f t="shared" ref="E81:E87" si="8">+D81*0.07</f>
        <v>122.18500000000002</v>
      </c>
      <c r="F81" s="154">
        <f t="shared" ref="F81:F102" si="9">+D81+E81</f>
        <v>1867.6849999999999</v>
      </c>
      <c r="G81" s="150" t="s">
        <v>2866</v>
      </c>
      <c r="H81" s="151" t="s">
        <v>837</v>
      </c>
      <c r="I81" s="6">
        <v>1</v>
      </c>
      <c r="J81" s="147">
        <v>45425</v>
      </c>
    </row>
    <row r="82" spans="1:10" ht="22.5">
      <c r="A82" s="147" t="s">
        <v>2867</v>
      </c>
      <c r="B82" s="147" t="s">
        <v>1328</v>
      </c>
      <c r="C82" s="150" t="s">
        <v>1329</v>
      </c>
      <c r="D82" s="154">
        <v>1349.62</v>
      </c>
      <c r="E82" s="154">
        <f t="shared" si="8"/>
        <v>94.473399999999998</v>
      </c>
      <c r="F82" s="154">
        <f t="shared" si="9"/>
        <v>1444.0934</v>
      </c>
      <c r="G82" s="150" t="s">
        <v>2868</v>
      </c>
      <c r="H82" s="151" t="s">
        <v>837</v>
      </c>
      <c r="I82" s="6">
        <v>1</v>
      </c>
      <c r="J82" s="147">
        <v>45425</v>
      </c>
    </row>
    <row r="83" spans="1:10" ht="22.5">
      <c r="A83" s="147" t="s">
        <v>2869</v>
      </c>
      <c r="B83" s="147" t="s">
        <v>1485</v>
      </c>
      <c r="C83" s="150" t="s">
        <v>2364</v>
      </c>
      <c r="D83" s="154">
        <v>2239.0100000000002</v>
      </c>
      <c r="E83" s="154">
        <f t="shared" si="8"/>
        <v>156.73070000000004</v>
      </c>
      <c r="F83" s="154">
        <f t="shared" si="9"/>
        <v>2395.7407000000003</v>
      </c>
      <c r="G83" s="150" t="s">
        <v>2870</v>
      </c>
      <c r="H83" s="151" t="s">
        <v>850</v>
      </c>
      <c r="I83" s="6"/>
      <c r="J83" s="147">
        <v>45425</v>
      </c>
    </row>
    <row r="84" spans="1:10" ht="22.5">
      <c r="A84" s="147" t="s">
        <v>2871</v>
      </c>
      <c r="B84" s="147" t="s">
        <v>1415</v>
      </c>
      <c r="C84" s="150" t="s">
        <v>2836</v>
      </c>
      <c r="D84" s="154">
        <v>1207.03</v>
      </c>
      <c r="E84" s="154">
        <f t="shared" si="8"/>
        <v>84.492100000000008</v>
      </c>
      <c r="F84" s="154">
        <f t="shared" si="9"/>
        <v>1291.5220999999999</v>
      </c>
      <c r="G84" s="150" t="s">
        <v>2872</v>
      </c>
      <c r="H84" s="151" t="s">
        <v>837</v>
      </c>
      <c r="I84" s="6">
        <v>1</v>
      </c>
      <c r="J84" s="147">
        <v>45425</v>
      </c>
    </row>
    <row r="85" spans="1:10" ht="22.5">
      <c r="A85" s="147" t="s">
        <v>2873</v>
      </c>
      <c r="B85" s="147" t="s">
        <v>1415</v>
      </c>
      <c r="C85" s="150" t="s">
        <v>2836</v>
      </c>
      <c r="D85" s="154">
        <v>1559.97</v>
      </c>
      <c r="E85" s="154">
        <f t="shared" si="8"/>
        <v>109.19790000000002</v>
      </c>
      <c r="F85" s="154">
        <f t="shared" si="9"/>
        <v>1669.1679000000001</v>
      </c>
      <c r="G85" s="150" t="s">
        <v>2254</v>
      </c>
      <c r="H85" s="151" t="s">
        <v>837</v>
      </c>
      <c r="I85" s="6">
        <v>1</v>
      </c>
      <c r="J85" s="147">
        <v>45425</v>
      </c>
    </row>
    <row r="86" spans="1:10" ht="22.5">
      <c r="A86" s="147" t="s">
        <v>2874</v>
      </c>
      <c r="B86" s="147" t="s">
        <v>1415</v>
      </c>
      <c r="C86" s="150" t="s">
        <v>2836</v>
      </c>
      <c r="D86" s="154">
        <v>3693.96</v>
      </c>
      <c r="E86" s="154">
        <f t="shared" si="8"/>
        <v>258.5772</v>
      </c>
      <c r="F86" s="154">
        <f t="shared" si="9"/>
        <v>3952.5372000000002</v>
      </c>
      <c r="G86" s="150" t="s">
        <v>2875</v>
      </c>
      <c r="H86" s="151" t="s">
        <v>837</v>
      </c>
      <c r="I86" s="6">
        <v>1</v>
      </c>
      <c r="J86" s="147">
        <v>45426</v>
      </c>
    </row>
    <row r="87" spans="1:10">
      <c r="A87" s="147" t="s">
        <v>2876</v>
      </c>
      <c r="B87" s="147" t="s">
        <v>807</v>
      </c>
      <c r="C87" s="150" t="s">
        <v>808</v>
      </c>
      <c r="D87" s="154">
        <v>14400</v>
      </c>
      <c r="E87" s="154">
        <f t="shared" si="8"/>
        <v>1008.0000000000001</v>
      </c>
      <c r="F87" s="154">
        <f t="shared" si="9"/>
        <v>15408</v>
      </c>
      <c r="G87" s="150" t="s">
        <v>2877</v>
      </c>
      <c r="H87" s="151" t="s">
        <v>837</v>
      </c>
      <c r="I87" s="6">
        <v>6</v>
      </c>
      <c r="J87" s="147">
        <v>45428</v>
      </c>
    </row>
    <row r="88" spans="1:10" ht="22.5">
      <c r="A88" s="147" t="s">
        <v>2878</v>
      </c>
      <c r="B88" s="147" t="s">
        <v>2879</v>
      </c>
      <c r="C88" s="150" t="s">
        <v>2880</v>
      </c>
      <c r="D88" s="154">
        <v>2500</v>
      </c>
      <c r="E88" s="154">
        <v>0</v>
      </c>
      <c r="F88" s="154">
        <f t="shared" si="9"/>
        <v>2500</v>
      </c>
      <c r="G88" s="150" t="s">
        <v>2881</v>
      </c>
      <c r="H88" s="151" t="s">
        <v>837</v>
      </c>
      <c r="I88" s="6">
        <v>2</v>
      </c>
      <c r="J88" s="147">
        <v>45428</v>
      </c>
    </row>
    <row r="89" spans="1:10" ht="33.75">
      <c r="A89" s="147" t="s">
        <v>2882</v>
      </c>
      <c r="B89" s="147" t="s">
        <v>2108</v>
      </c>
      <c r="C89" s="150" t="s">
        <v>2109</v>
      </c>
      <c r="D89" s="154">
        <v>2320</v>
      </c>
      <c r="E89" s="154">
        <f>+D89*0.07</f>
        <v>162.4</v>
      </c>
      <c r="F89" s="154">
        <f t="shared" si="9"/>
        <v>2482.4</v>
      </c>
      <c r="G89" s="150" t="s">
        <v>2883</v>
      </c>
      <c r="H89" s="151" t="s">
        <v>837</v>
      </c>
      <c r="I89" s="6">
        <v>6</v>
      </c>
      <c r="J89" s="147">
        <v>45428</v>
      </c>
    </row>
    <row r="90" spans="1:10" ht="22.5">
      <c r="A90" s="147" t="s">
        <v>2884</v>
      </c>
      <c r="B90" s="147" t="s">
        <v>1712</v>
      </c>
      <c r="C90" s="150" t="s">
        <v>1713</v>
      </c>
      <c r="D90" s="154">
        <v>13550</v>
      </c>
      <c r="E90" s="154">
        <f>+D90*0.07</f>
        <v>948.50000000000011</v>
      </c>
      <c r="F90" s="154">
        <f t="shared" si="9"/>
        <v>14498.5</v>
      </c>
      <c r="G90" s="150" t="s">
        <v>2885</v>
      </c>
      <c r="H90" s="151" t="s">
        <v>837</v>
      </c>
      <c r="I90" s="6">
        <v>7</v>
      </c>
      <c r="J90" s="147">
        <v>45402</v>
      </c>
    </row>
    <row r="91" spans="1:10" ht="22.5">
      <c r="A91" s="147" t="s">
        <v>2886</v>
      </c>
      <c r="B91" s="147" t="s">
        <v>1350</v>
      </c>
      <c r="C91" s="150" t="s">
        <v>1351</v>
      </c>
      <c r="D91" s="154">
        <v>1139.3699999999999</v>
      </c>
      <c r="E91" s="154">
        <f t="shared" ref="E91:E101" si="10">+D91*0.07</f>
        <v>79.755899999999997</v>
      </c>
      <c r="F91" s="154">
        <f t="shared" si="9"/>
        <v>1219.1259</v>
      </c>
      <c r="G91" s="150" t="s">
        <v>2887</v>
      </c>
      <c r="H91" s="151" t="s">
        <v>850</v>
      </c>
      <c r="I91" s="6">
        <v>1</v>
      </c>
      <c r="J91" s="147">
        <v>45429</v>
      </c>
    </row>
    <row r="92" spans="1:10" ht="33.75">
      <c r="A92" s="147" t="s">
        <v>2888</v>
      </c>
      <c r="B92" s="147" t="s">
        <v>1328</v>
      </c>
      <c r="C92" s="150" t="s">
        <v>1329</v>
      </c>
      <c r="D92" s="154">
        <v>4016.08</v>
      </c>
      <c r="E92" s="154">
        <f t="shared" si="10"/>
        <v>281.12560000000002</v>
      </c>
      <c r="F92" s="154">
        <f t="shared" si="9"/>
        <v>4297.2056000000002</v>
      </c>
      <c r="G92" s="150" t="s">
        <v>2889</v>
      </c>
      <c r="H92" s="151" t="s">
        <v>837</v>
      </c>
      <c r="I92" s="6">
        <v>1</v>
      </c>
      <c r="J92" s="147">
        <v>45402</v>
      </c>
    </row>
    <row r="93" spans="1:10" ht="22.5">
      <c r="A93" s="147" t="s">
        <v>2890</v>
      </c>
      <c r="B93" s="147" t="s">
        <v>1328</v>
      </c>
      <c r="C93" s="150" t="s">
        <v>1329</v>
      </c>
      <c r="D93" s="154">
        <v>3175.54</v>
      </c>
      <c r="E93" s="154">
        <f t="shared" si="10"/>
        <v>222.28780000000003</v>
      </c>
      <c r="F93" s="154">
        <f t="shared" si="9"/>
        <v>3397.8278</v>
      </c>
      <c r="G93" s="150" t="s">
        <v>2891</v>
      </c>
      <c r="H93" s="151" t="s">
        <v>837</v>
      </c>
      <c r="I93" s="6">
        <v>1</v>
      </c>
      <c r="J93" s="147">
        <v>45402</v>
      </c>
    </row>
    <row r="94" spans="1:10" ht="22.5">
      <c r="A94" s="147" t="s">
        <v>2892</v>
      </c>
      <c r="B94" s="147" t="s">
        <v>1320</v>
      </c>
      <c r="C94" s="150" t="s">
        <v>1321</v>
      </c>
      <c r="D94" s="154">
        <v>1285.44</v>
      </c>
      <c r="E94" s="154">
        <f t="shared" si="10"/>
        <v>89.980800000000016</v>
      </c>
      <c r="F94" s="154">
        <f t="shared" si="9"/>
        <v>1375.4208000000001</v>
      </c>
      <c r="G94" s="150" t="s">
        <v>2893</v>
      </c>
      <c r="H94" s="151" t="s">
        <v>837</v>
      </c>
      <c r="I94" s="6">
        <v>1</v>
      </c>
      <c r="J94" s="147">
        <v>45402</v>
      </c>
    </row>
    <row r="95" spans="1:10" ht="33.75">
      <c r="A95" s="147" t="s">
        <v>2894</v>
      </c>
      <c r="B95" s="147" t="s">
        <v>1286</v>
      </c>
      <c r="C95" s="150" t="s">
        <v>1287</v>
      </c>
      <c r="D95" s="154">
        <v>3407.81</v>
      </c>
      <c r="E95" s="154">
        <f t="shared" si="10"/>
        <v>238.54670000000002</v>
      </c>
      <c r="F95" s="154">
        <f t="shared" si="9"/>
        <v>3646.3566999999998</v>
      </c>
      <c r="G95" s="150" t="s">
        <v>2895</v>
      </c>
      <c r="H95" s="151" t="s">
        <v>850</v>
      </c>
      <c r="I95" s="6">
        <v>1</v>
      </c>
      <c r="J95" s="147">
        <v>45402</v>
      </c>
    </row>
    <row r="96" spans="1:10" ht="33.75">
      <c r="A96" s="147" t="s">
        <v>2896</v>
      </c>
      <c r="B96" s="147" t="s">
        <v>2897</v>
      </c>
      <c r="C96" s="150" t="s">
        <v>2898</v>
      </c>
      <c r="D96" s="154">
        <v>2896.46</v>
      </c>
      <c r="E96" s="154">
        <f t="shared" si="10"/>
        <v>202.75220000000002</v>
      </c>
      <c r="F96" s="154">
        <f t="shared" si="9"/>
        <v>3099.2121999999999</v>
      </c>
      <c r="G96" s="150" t="s">
        <v>2899</v>
      </c>
      <c r="H96" s="151" t="s">
        <v>837</v>
      </c>
      <c r="I96" s="6">
        <v>2</v>
      </c>
      <c r="J96" s="147">
        <v>45436</v>
      </c>
    </row>
    <row r="97" spans="1:10" ht="33.75">
      <c r="A97" s="147" t="s">
        <v>2900</v>
      </c>
      <c r="B97" s="147" t="s">
        <v>692</v>
      </c>
      <c r="C97" s="150" t="s">
        <v>693</v>
      </c>
      <c r="D97" s="154">
        <v>2850</v>
      </c>
      <c r="E97" s="154">
        <f t="shared" si="10"/>
        <v>199.50000000000003</v>
      </c>
      <c r="F97" s="154">
        <f t="shared" si="9"/>
        <v>3049.5</v>
      </c>
      <c r="G97" s="150" t="s">
        <v>2901</v>
      </c>
      <c r="H97" s="151" t="s">
        <v>837</v>
      </c>
      <c r="I97" s="6">
        <v>4</v>
      </c>
      <c r="J97" s="147">
        <v>45436</v>
      </c>
    </row>
    <row r="98" spans="1:10" ht="22.5">
      <c r="A98" s="147" t="s">
        <v>2902</v>
      </c>
      <c r="B98" s="147" t="s">
        <v>1328</v>
      </c>
      <c r="C98" s="150" t="s">
        <v>1329</v>
      </c>
      <c r="D98" s="154">
        <v>1127.68</v>
      </c>
      <c r="E98" s="154">
        <f t="shared" si="10"/>
        <v>78.937600000000018</v>
      </c>
      <c r="F98" s="154">
        <f t="shared" si="9"/>
        <v>1206.6176</v>
      </c>
      <c r="G98" s="150" t="s">
        <v>2903</v>
      </c>
      <c r="H98" s="151" t="s">
        <v>837</v>
      </c>
      <c r="I98" s="6">
        <v>1</v>
      </c>
      <c r="J98" s="147">
        <v>45436</v>
      </c>
    </row>
    <row r="99" spans="1:10" ht="22.5">
      <c r="A99" s="147" t="s">
        <v>2904</v>
      </c>
      <c r="B99" s="147" t="s">
        <v>2897</v>
      </c>
      <c r="C99" s="150" t="s">
        <v>2898</v>
      </c>
      <c r="D99" s="154">
        <v>12803.82</v>
      </c>
      <c r="E99" s="154">
        <f t="shared" si="10"/>
        <v>896.26740000000007</v>
      </c>
      <c r="F99" s="154">
        <f t="shared" si="9"/>
        <v>13700.0874</v>
      </c>
      <c r="G99" s="150" t="s">
        <v>2905</v>
      </c>
      <c r="H99" s="151" t="s">
        <v>837</v>
      </c>
      <c r="I99" s="6">
        <v>12</v>
      </c>
      <c r="J99" s="147">
        <v>45436</v>
      </c>
    </row>
    <row r="100" spans="1:10" ht="22.5">
      <c r="A100" s="147" t="s">
        <v>2906</v>
      </c>
      <c r="B100" s="147" t="s">
        <v>1286</v>
      </c>
      <c r="C100" s="150" t="s">
        <v>1287</v>
      </c>
      <c r="D100" s="154">
        <v>1446.41</v>
      </c>
      <c r="E100" s="154">
        <f t="shared" si="10"/>
        <v>101.24870000000001</v>
      </c>
      <c r="F100" s="154">
        <f t="shared" si="9"/>
        <v>1547.6587000000002</v>
      </c>
      <c r="G100" s="150" t="s">
        <v>2907</v>
      </c>
      <c r="H100" s="151" t="s">
        <v>850</v>
      </c>
      <c r="I100" s="6">
        <v>1</v>
      </c>
      <c r="J100" s="147">
        <v>45436</v>
      </c>
    </row>
    <row r="101" spans="1:10" ht="45">
      <c r="A101" s="147" t="s">
        <v>2908</v>
      </c>
      <c r="B101" s="147" t="s">
        <v>131</v>
      </c>
      <c r="C101" s="150" t="s">
        <v>132</v>
      </c>
      <c r="D101" s="154">
        <v>4000</v>
      </c>
      <c r="E101" s="154">
        <f t="shared" si="10"/>
        <v>280</v>
      </c>
      <c r="F101" s="154">
        <f t="shared" si="9"/>
        <v>4280</v>
      </c>
      <c r="G101" s="150" t="s">
        <v>2909</v>
      </c>
      <c r="H101" s="151" t="s">
        <v>837</v>
      </c>
      <c r="I101" s="6">
        <v>2</v>
      </c>
      <c r="J101" s="147">
        <v>45439</v>
      </c>
    </row>
    <row r="102" spans="1:10" ht="22.5">
      <c r="A102" s="147" t="s">
        <v>2910</v>
      </c>
      <c r="B102" s="147" t="s">
        <v>1389</v>
      </c>
      <c r="C102" s="150" t="s">
        <v>1390</v>
      </c>
      <c r="D102" s="154">
        <v>2814.38</v>
      </c>
      <c r="E102" s="154">
        <v>180.18</v>
      </c>
      <c r="F102" s="154">
        <f t="shared" si="9"/>
        <v>2994.56</v>
      </c>
      <c r="G102" s="150" t="s">
        <v>2911</v>
      </c>
      <c r="H102" s="151" t="s">
        <v>837</v>
      </c>
      <c r="I102" s="6">
        <v>1</v>
      </c>
      <c r="J102" s="147" t="s">
        <v>2912</v>
      </c>
    </row>
    <row r="103" spans="1:10" ht="22.5">
      <c r="A103" s="147" t="s">
        <v>2913</v>
      </c>
      <c r="B103" s="147" t="s">
        <v>2914</v>
      </c>
      <c r="C103" s="150" t="s">
        <v>2915</v>
      </c>
      <c r="D103" s="154">
        <v>1845</v>
      </c>
      <c r="E103" s="154">
        <f>+D103*0.07</f>
        <v>129.15</v>
      </c>
      <c r="F103" s="154">
        <f>+D103+E103</f>
        <v>1974.15</v>
      </c>
      <c r="G103" s="150" t="s">
        <v>2916</v>
      </c>
      <c r="H103" s="151" t="s">
        <v>837</v>
      </c>
      <c r="I103" s="6">
        <v>1</v>
      </c>
      <c r="J103" s="147">
        <v>45441</v>
      </c>
    </row>
    <row r="104" spans="1:10" ht="33.75">
      <c r="A104" s="147" t="s">
        <v>2917</v>
      </c>
      <c r="B104" s="147" t="s">
        <v>1320</v>
      </c>
      <c r="C104" s="150" t="s">
        <v>1321</v>
      </c>
      <c r="D104" s="154">
        <v>1250.03</v>
      </c>
      <c r="E104" s="154">
        <f>+D104*0.07</f>
        <v>87.502100000000013</v>
      </c>
      <c r="F104" s="154">
        <f>+D104+E104</f>
        <v>1337.5320999999999</v>
      </c>
      <c r="G104" s="150" t="s">
        <v>2918</v>
      </c>
      <c r="H104" s="151" t="s">
        <v>837</v>
      </c>
      <c r="I104" s="6">
        <v>1</v>
      </c>
      <c r="J104" s="147">
        <v>45441</v>
      </c>
    </row>
    <row r="105" spans="1:10" ht="33.75">
      <c r="A105" s="147" t="s">
        <v>2919</v>
      </c>
      <c r="B105" s="147" t="s">
        <v>1328</v>
      </c>
      <c r="C105" s="150" t="s">
        <v>1329</v>
      </c>
      <c r="D105" s="154">
        <v>2100.71</v>
      </c>
      <c r="E105" s="154">
        <f t="shared" ref="E105:E118" si="11">+D105*0.07</f>
        <v>147.04970000000003</v>
      </c>
      <c r="F105" s="154">
        <f t="shared" ref="F105:F146" si="12">+D105+E105</f>
        <v>2247.7597000000001</v>
      </c>
      <c r="G105" s="150" t="s">
        <v>2920</v>
      </c>
      <c r="H105" s="151" t="s">
        <v>837</v>
      </c>
      <c r="I105" s="6">
        <v>1</v>
      </c>
      <c r="J105" s="147">
        <v>45447</v>
      </c>
    </row>
    <row r="106" spans="1:10" ht="33.75">
      <c r="A106" s="147" t="s">
        <v>2921</v>
      </c>
      <c r="B106" s="147" t="s">
        <v>1328</v>
      </c>
      <c r="C106" s="150" t="s">
        <v>1329</v>
      </c>
      <c r="D106" s="154">
        <v>1395.17</v>
      </c>
      <c r="E106" s="154">
        <f t="shared" si="11"/>
        <v>97.661900000000017</v>
      </c>
      <c r="F106" s="154">
        <f t="shared" si="12"/>
        <v>1492.8319000000001</v>
      </c>
      <c r="G106" s="150" t="s">
        <v>2922</v>
      </c>
      <c r="H106" s="151" t="s">
        <v>837</v>
      </c>
      <c r="I106" s="6">
        <v>1</v>
      </c>
      <c r="J106" s="147">
        <v>45447</v>
      </c>
    </row>
    <row r="107" spans="1:10">
      <c r="A107" s="147" t="s">
        <v>2923</v>
      </c>
      <c r="B107" s="140"/>
      <c r="C107" s="165"/>
      <c r="D107" s="197"/>
      <c r="E107" s="197"/>
      <c r="F107" s="197"/>
      <c r="G107" s="192" t="s">
        <v>475</v>
      </c>
      <c r="H107" s="166"/>
      <c r="I107" s="167"/>
      <c r="J107" s="168"/>
    </row>
    <row r="108" spans="1:10" ht="22.5">
      <c r="A108" s="147" t="s">
        <v>2924</v>
      </c>
      <c r="B108" s="147" t="s">
        <v>2925</v>
      </c>
      <c r="C108" s="150" t="s">
        <v>2926</v>
      </c>
      <c r="D108" s="154">
        <v>14915</v>
      </c>
      <c r="E108" s="154">
        <f t="shared" si="11"/>
        <v>1044.0500000000002</v>
      </c>
      <c r="F108" s="154">
        <f t="shared" si="12"/>
        <v>15959.05</v>
      </c>
      <c r="G108" s="150" t="s">
        <v>2927</v>
      </c>
      <c r="H108" s="151" t="s">
        <v>837</v>
      </c>
      <c r="I108" s="6">
        <v>12</v>
      </c>
      <c r="J108" s="147">
        <v>45447</v>
      </c>
    </row>
    <row r="109" spans="1:10" ht="22.5">
      <c r="A109" s="147" t="s">
        <v>2928</v>
      </c>
      <c r="B109" s="147" t="s">
        <v>1320</v>
      </c>
      <c r="C109" s="150" t="s">
        <v>1321</v>
      </c>
      <c r="D109" s="154">
        <v>9639.5400000000009</v>
      </c>
      <c r="E109" s="154">
        <f t="shared" si="11"/>
        <v>674.76780000000008</v>
      </c>
      <c r="F109" s="154">
        <f t="shared" si="12"/>
        <v>10314.3078</v>
      </c>
      <c r="G109" s="150" t="s">
        <v>2929</v>
      </c>
      <c r="H109" s="151" t="s">
        <v>837</v>
      </c>
      <c r="I109" s="6">
        <v>1</v>
      </c>
      <c r="J109" s="147">
        <v>45449</v>
      </c>
    </row>
    <row r="110" spans="1:10" ht="22.5">
      <c r="A110" s="147" t="s">
        <v>2930</v>
      </c>
      <c r="B110" s="147" t="s">
        <v>1320</v>
      </c>
      <c r="C110" s="150" t="s">
        <v>1321</v>
      </c>
      <c r="D110" s="154">
        <v>7215.54</v>
      </c>
      <c r="E110" s="154">
        <f t="shared" si="11"/>
        <v>505.08780000000007</v>
      </c>
      <c r="F110" s="154">
        <f t="shared" si="12"/>
        <v>7720.6278000000002</v>
      </c>
      <c r="G110" s="150" t="s">
        <v>2931</v>
      </c>
      <c r="H110" s="151" t="s">
        <v>837</v>
      </c>
      <c r="I110" s="6">
        <v>1</v>
      </c>
      <c r="J110" s="147">
        <v>45449</v>
      </c>
    </row>
    <row r="111" spans="1:10" ht="22.5">
      <c r="A111" s="147" t="s">
        <v>2932</v>
      </c>
      <c r="B111" s="147" t="s">
        <v>1328</v>
      </c>
      <c r="C111" s="150" t="s">
        <v>1329</v>
      </c>
      <c r="D111" s="154">
        <v>1809.17</v>
      </c>
      <c r="E111" s="154">
        <f t="shared" si="11"/>
        <v>126.64190000000002</v>
      </c>
      <c r="F111" s="154">
        <f t="shared" si="12"/>
        <v>1935.8119000000002</v>
      </c>
      <c r="G111" s="150" t="s">
        <v>2933</v>
      </c>
      <c r="H111" s="151" t="s">
        <v>837</v>
      </c>
      <c r="I111" s="6">
        <v>1</v>
      </c>
      <c r="J111" s="147">
        <v>45449</v>
      </c>
    </row>
    <row r="112" spans="1:10" ht="22.5">
      <c r="A112" s="147" t="s">
        <v>2934</v>
      </c>
      <c r="B112" s="147" t="s">
        <v>1415</v>
      </c>
      <c r="C112" s="150" t="s">
        <v>2836</v>
      </c>
      <c r="D112" s="154">
        <v>4318.96</v>
      </c>
      <c r="E112" s="154">
        <f t="shared" si="11"/>
        <v>302.3272</v>
      </c>
      <c r="F112" s="154">
        <f t="shared" si="12"/>
        <v>4621.2871999999998</v>
      </c>
      <c r="G112" s="150" t="s">
        <v>2935</v>
      </c>
      <c r="H112" s="151" t="s">
        <v>837</v>
      </c>
      <c r="I112" s="6">
        <v>1</v>
      </c>
      <c r="J112" s="147">
        <v>45449</v>
      </c>
    </row>
    <row r="113" spans="1:10" ht="22.5">
      <c r="A113" s="147" t="s">
        <v>2936</v>
      </c>
      <c r="B113" s="147" t="s">
        <v>1282</v>
      </c>
      <c r="C113" s="150" t="s">
        <v>1283</v>
      </c>
      <c r="D113" s="154">
        <v>7570</v>
      </c>
      <c r="E113" s="154">
        <f t="shared" si="11"/>
        <v>529.90000000000009</v>
      </c>
      <c r="F113" s="154">
        <f t="shared" si="12"/>
        <v>8099.9</v>
      </c>
      <c r="G113" s="150" t="s">
        <v>2937</v>
      </c>
      <c r="H113" s="151" t="s">
        <v>837</v>
      </c>
      <c r="I113" s="6">
        <v>1</v>
      </c>
      <c r="J113" s="147">
        <v>45450</v>
      </c>
    </row>
    <row r="114" spans="1:10" ht="22.5">
      <c r="A114" s="147" t="s">
        <v>2938</v>
      </c>
      <c r="B114" s="147" t="s">
        <v>1415</v>
      </c>
      <c r="C114" s="150" t="s">
        <v>2836</v>
      </c>
      <c r="D114" s="154">
        <v>1096.27</v>
      </c>
      <c r="E114" s="154">
        <f t="shared" si="11"/>
        <v>76.738900000000001</v>
      </c>
      <c r="F114" s="154">
        <f t="shared" si="12"/>
        <v>1173.0089</v>
      </c>
      <c r="G114" s="150" t="s">
        <v>2939</v>
      </c>
      <c r="H114" s="151" t="s">
        <v>837</v>
      </c>
      <c r="I114" s="6">
        <v>1</v>
      </c>
      <c r="J114" s="147">
        <v>45450</v>
      </c>
    </row>
    <row r="115" spans="1:10" ht="22.5">
      <c r="A115" s="147" t="s">
        <v>2940</v>
      </c>
      <c r="B115" s="147" t="s">
        <v>1282</v>
      </c>
      <c r="C115" s="150" t="s">
        <v>1283</v>
      </c>
      <c r="D115" s="154">
        <v>1320.99</v>
      </c>
      <c r="E115" s="154">
        <f t="shared" si="11"/>
        <v>92.469300000000004</v>
      </c>
      <c r="F115" s="154">
        <f t="shared" si="12"/>
        <v>1413.4593</v>
      </c>
      <c r="G115" s="150" t="s">
        <v>2941</v>
      </c>
      <c r="H115" s="151" t="s">
        <v>837</v>
      </c>
      <c r="I115" s="6">
        <v>1</v>
      </c>
      <c r="J115" s="147">
        <v>45450</v>
      </c>
    </row>
    <row r="116" spans="1:10" ht="22.5">
      <c r="A116" s="147" t="s">
        <v>2942</v>
      </c>
      <c r="B116" s="147" t="s">
        <v>1415</v>
      </c>
      <c r="C116" s="150" t="s">
        <v>2836</v>
      </c>
      <c r="D116" s="154">
        <v>1070.2</v>
      </c>
      <c r="E116" s="154">
        <f t="shared" si="11"/>
        <v>74.914000000000016</v>
      </c>
      <c r="F116" s="154">
        <f t="shared" si="12"/>
        <v>1145.114</v>
      </c>
      <c r="G116" s="150" t="s">
        <v>2943</v>
      </c>
      <c r="H116" s="151" t="s">
        <v>837</v>
      </c>
      <c r="I116" s="6">
        <v>1</v>
      </c>
      <c r="J116" s="147">
        <v>45450</v>
      </c>
    </row>
    <row r="117" spans="1:10" ht="22.5">
      <c r="A117" s="147" t="s">
        <v>2944</v>
      </c>
      <c r="B117" s="147" t="s">
        <v>1076</v>
      </c>
      <c r="C117" s="150" t="s">
        <v>1114</v>
      </c>
      <c r="D117" s="154">
        <v>1928.92</v>
      </c>
      <c r="E117" s="154">
        <f t="shared" si="11"/>
        <v>135.02440000000001</v>
      </c>
      <c r="F117" s="154">
        <f t="shared" si="12"/>
        <v>2063.9444000000003</v>
      </c>
      <c r="G117" s="150" t="s">
        <v>2945</v>
      </c>
      <c r="H117" s="151" t="s">
        <v>837</v>
      </c>
      <c r="I117" s="6">
        <v>1</v>
      </c>
      <c r="J117" s="147">
        <v>45455</v>
      </c>
    </row>
    <row r="118" spans="1:10" ht="22.5">
      <c r="A118" s="147" t="s">
        <v>2946</v>
      </c>
      <c r="B118" s="147" t="s">
        <v>1076</v>
      </c>
      <c r="C118" s="150" t="s">
        <v>1114</v>
      </c>
      <c r="D118" s="154">
        <v>1755.14</v>
      </c>
      <c r="E118" s="154">
        <f t="shared" si="11"/>
        <v>122.85980000000002</v>
      </c>
      <c r="F118" s="154">
        <f t="shared" si="12"/>
        <v>1877.9998000000001</v>
      </c>
      <c r="G118" s="150" t="s">
        <v>2947</v>
      </c>
      <c r="H118" s="151" t="s">
        <v>837</v>
      </c>
      <c r="I118" s="6">
        <v>1</v>
      </c>
      <c r="J118" s="147">
        <v>45455</v>
      </c>
    </row>
    <row r="119" spans="1:10" ht="33.75">
      <c r="A119" s="147" t="s">
        <v>2948</v>
      </c>
      <c r="B119" s="147" t="s">
        <v>1389</v>
      </c>
      <c r="C119" s="150" t="s">
        <v>1390</v>
      </c>
      <c r="D119" s="154">
        <v>10942.55</v>
      </c>
      <c r="E119" s="154">
        <v>760.95</v>
      </c>
      <c r="F119" s="154">
        <f t="shared" si="12"/>
        <v>11703.5</v>
      </c>
      <c r="G119" s="150" t="s">
        <v>2949</v>
      </c>
      <c r="H119" s="151" t="s">
        <v>837</v>
      </c>
      <c r="I119" s="6">
        <v>1</v>
      </c>
      <c r="J119" s="147">
        <v>45454</v>
      </c>
    </row>
    <row r="120" spans="1:10" ht="22.5">
      <c r="A120" s="147" t="s">
        <v>2950</v>
      </c>
      <c r="B120" s="147" t="s">
        <v>1945</v>
      </c>
      <c r="C120" s="150" t="s">
        <v>2951</v>
      </c>
      <c r="D120" s="154">
        <v>14115</v>
      </c>
      <c r="E120" s="154">
        <f>+D120*0.07</f>
        <v>988.05000000000007</v>
      </c>
      <c r="F120" s="154">
        <f t="shared" si="12"/>
        <v>15103.05</v>
      </c>
      <c r="G120" s="150" t="s">
        <v>2952</v>
      </c>
      <c r="H120" s="151" t="s">
        <v>837</v>
      </c>
      <c r="I120" s="6">
        <v>12</v>
      </c>
      <c r="J120" s="147">
        <v>45455</v>
      </c>
    </row>
    <row r="121" spans="1:10" ht="33.75">
      <c r="A121" s="147" t="s">
        <v>2953</v>
      </c>
      <c r="B121" s="147" t="s">
        <v>1282</v>
      </c>
      <c r="C121" s="150" t="s">
        <v>1283</v>
      </c>
      <c r="D121" s="154">
        <v>5301.76</v>
      </c>
      <c r="E121" s="154">
        <f>+D121*0.07</f>
        <v>371.12320000000005</v>
      </c>
      <c r="F121" s="154">
        <f t="shared" si="12"/>
        <v>5672.8832000000002</v>
      </c>
      <c r="G121" s="150" t="s">
        <v>2954</v>
      </c>
      <c r="H121" s="151" t="s">
        <v>837</v>
      </c>
      <c r="I121" s="6">
        <v>1</v>
      </c>
      <c r="J121" s="147">
        <v>45456</v>
      </c>
    </row>
    <row r="122" spans="1:10" ht="22.5">
      <c r="A122" s="147" t="s">
        <v>2955</v>
      </c>
      <c r="B122" s="147" t="s">
        <v>1415</v>
      </c>
      <c r="C122" s="150" t="s">
        <v>2836</v>
      </c>
      <c r="D122" s="154">
        <v>4040.11</v>
      </c>
      <c r="E122" s="154">
        <f t="shared" ref="E122:E146" si="13">+D122*0.07</f>
        <v>282.80770000000001</v>
      </c>
      <c r="F122" s="154">
        <f t="shared" si="12"/>
        <v>4322.9177</v>
      </c>
      <c r="G122" s="150" t="s">
        <v>2956</v>
      </c>
      <c r="H122" s="151" t="s">
        <v>837</v>
      </c>
      <c r="I122" s="6">
        <v>1</v>
      </c>
      <c r="J122" s="147">
        <v>45456</v>
      </c>
    </row>
    <row r="123" spans="1:10" ht="22.5">
      <c r="A123" s="147" t="s">
        <v>2957</v>
      </c>
      <c r="B123" s="147" t="s">
        <v>1320</v>
      </c>
      <c r="C123" s="150" t="s">
        <v>1321</v>
      </c>
      <c r="D123" s="154">
        <v>3433.14</v>
      </c>
      <c r="E123" s="154">
        <f t="shared" si="13"/>
        <v>240.31980000000001</v>
      </c>
      <c r="F123" s="154">
        <f t="shared" si="12"/>
        <v>3673.4598000000001</v>
      </c>
      <c r="G123" s="150" t="s">
        <v>2958</v>
      </c>
      <c r="H123" s="151" t="s">
        <v>837</v>
      </c>
      <c r="I123" s="6">
        <v>1</v>
      </c>
      <c r="J123" s="147">
        <v>45456</v>
      </c>
    </row>
    <row r="124" spans="1:10" ht="22.5">
      <c r="A124" s="147" t="s">
        <v>2959</v>
      </c>
      <c r="B124" s="147" t="s">
        <v>1320</v>
      </c>
      <c r="C124" s="150" t="s">
        <v>1321</v>
      </c>
      <c r="D124" s="154">
        <v>2815.45</v>
      </c>
      <c r="E124" s="154">
        <f t="shared" si="13"/>
        <v>197.08150000000001</v>
      </c>
      <c r="F124" s="154">
        <f t="shared" si="12"/>
        <v>3012.5315000000001</v>
      </c>
      <c r="G124" s="150" t="s">
        <v>2960</v>
      </c>
      <c r="H124" s="151" t="s">
        <v>837</v>
      </c>
      <c r="I124" s="6">
        <v>1</v>
      </c>
      <c r="J124" s="147">
        <v>45456</v>
      </c>
    </row>
    <row r="125" spans="1:10" ht="33.75">
      <c r="A125" s="147" t="s">
        <v>2961</v>
      </c>
      <c r="B125" s="147" t="s">
        <v>1282</v>
      </c>
      <c r="C125" s="150" t="s">
        <v>1283</v>
      </c>
      <c r="D125" s="154">
        <v>6302.08</v>
      </c>
      <c r="E125" s="154">
        <f t="shared" si="13"/>
        <v>441.14560000000006</v>
      </c>
      <c r="F125" s="154">
        <f t="shared" si="12"/>
        <v>6743.2255999999998</v>
      </c>
      <c r="G125" s="150" t="s">
        <v>2962</v>
      </c>
      <c r="H125" s="151" t="s">
        <v>837</v>
      </c>
      <c r="I125" s="6">
        <v>1</v>
      </c>
      <c r="J125" s="147">
        <v>45463</v>
      </c>
    </row>
    <row r="126" spans="1:10" ht="22.5">
      <c r="A126" s="147" t="s">
        <v>2963</v>
      </c>
      <c r="B126" s="147" t="s">
        <v>2964</v>
      </c>
      <c r="C126" s="150" t="s">
        <v>2965</v>
      </c>
      <c r="D126" s="154">
        <v>3284</v>
      </c>
      <c r="E126" s="154">
        <f t="shared" si="13"/>
        <v>229.88000000000002</v>
      </c>
      <c r="F126" s="154">
        <f t="shared" si="12"/>
        <v>3513.88</v>
      </c>
      <c r="G126" s="150" t="s">
        <v>2966</v>
      </c>
      <c r="H126" s="151" t="s">
        <v>837</v>
      </c>
      <c r="I126" s="6">
        <v>1</v>
      </c>
      <c r="J126" s="147">
        <v>45463</v>
      </c>
    </row>
    <row r="127" spans="1:10" ht="45">
      <c r="A127" s="147" t="s">
        <v>2967</v>
      </c>
      <c r="B127" s="147" t="s">
        <v>1838</v>
      </c>
      <c r="C127" s="150" t="s">
        <v>1839</v>
      </c>
      <c r="D127" s="154">
        <v>8425</v>
      </c>
      <c r="E127" s="154">
        <f t="shared" si="13"/>
        <v>589.75</v>
      </c>
      <c r="F127" s="154">
        <f t="shared" si="12"/>
        <v>9014.75</v>
      </c>
      <c r="G127" s="150" t="s">
        <v>2968</v>
      </c>
      <c r="H127" s="151" t="s">
        <v>837</v>
      </c>
      <c r="I127" s="6">
        <v>1</v>
      </c>
      <c r="J127" s="147">
        <v>45463</v>
      </c>
    </row>
    <row r="128" spans="1:10" ht="22.5">
      <c r="A128" s="147" t="s">
        <v>2969</v>
      </c>
      <c r="B128" s="147" t="s">
        <v>2970</v>
      </c>
      <c r="C128" s="150" t="s">
        <v>2971</v>
      </c>
      <c r="D128" s="154">
        <v>12840</v>
      </c>
      <c r="E128" s="154">
        <f t="shared" si="13"/>
        <v>898.80000000000007</v>
      </c>
      <c r="F128" s="154">
        <f t="shared" si="12"/>
        <v>13738.8</v>
      </c>
      <c r="G128" s="150" t="s">
        <v>2972</v>
      </c>
      <c r="H128" s="151" t="s">
        <v>837</v>
      </c>
      <c r="I128" s="6">
        <v>1</v>
      </c>
      <c r="J128" s="147">
        <v>45463</v>
      </c>
    </row>
    <row r="129" spans="1:10" ht="22.5">
      <c r="A129" s="147" t="s">
        <v>2973</v>
      </c>
      <c r="B129" s="147" t="s">
        <v>41</v>
      </c>
      <c r="C129" s="150" t="s">
        <v>42</v>
      </c>
      <c r="D129" s="154">
        <v>14581.04</v>
      </c>
      <c r="E129" s="154">
        <f t="shared" si="13"/>
        <v>1020.6728000000002</v>
      </c>
      <c r="F129" s="154">
        <f t="shared" si="12"/>
        <v>15601.712800000001</v>
      </c>
      <c r="G129" s="150" t="s">
        <v>2974</v>
      </c>
      <c r="H129" s="151" t="s">
        <v>837</v>
      </c>
      <c r="I129" s="6">
        <v>1</v>
      </c>
      <c r="J129" s="147">
        <v>45463</v>
      </c>
    </row>
    <row r="130" spans="1:10" ht="22.5">
      <c r="A130" s="147" t="s">
        <v>2975</v>
      </c>
      <c r="B130" s="147" t="s">
        <v>1389</v>
      </c>
      <c r="C130" s="150" t="s">
        <v>1390</v>
      </c>
      <c r="D130" s="154">
        <v>13262.66</v>
      </c>
      <c r="E130" s="154">
        <f t="shared" si="13"/>
        <v>928.38620000000003</v>
      </c>
      <c r="F130" s="154">
        <f t="shared" si="12"/>
        <v>14191.046200000001</v>
      </c>
      <c r="G130" s="150" t="s">
        <v>2976</v>
      </c>
      <c r="H130" s="151" t="s">
        <v>837</v>
      </c>
      <c r="I130" s="6">
        <v>1</v>
      </c>
      <c r="J130" s="147">
        <v>45463</v>
      </c>
    </row>
    <row r="131" spans="1:10" ht="33.75">
      <c r="A131" s="147" t="s">
        <v>2977</v>
      </c>
      <c r="B131" s="147" t="s">
        <v>1228</v>
      </c>
      <c r="C131" s="150" t="s">
        <v>1229</v>
      </c>
      <c r="D131" s="154">
        <v>13950</v>
      </c>
      <c r="E131" s="154">
        <f t="shared" si="13"/>
        <v>976.50000000000011</v>
      </c>
      <c r="F131" s="154">
        <f t="shared" si="12"/>
        <v>14926.5</v>
      </c>
      <c r="G131" s="150" t="s">
        <v>2978</v>
      </c>
      <c r="H131" s="151" t="s">
        <v>837</v>
      </c>
      <c r="I131" s="6">
        <v>12</v>
      </c>
      <c r="J131" s="147">
        <v>45464</v>
      </c>
    </row>
    <row r="132" spans="1:10" ht="33.75">
      <c r="A132" s="147" t="s">
        <v>2979</v>
      </c>
      <c r="B132" s="147" t="s">
        <v>2980</v>
      </c>
      <c r="C132" s="150" t="s">
        <v>2981</v>
      </c>
      <c r="D132" s="154">
        <v>5800</v>
      </c>
      <c r="E132" s="154">
        <f t="shared" si="13"/>
        <v>406.00000000000006</v>
      </c>
      <c r="F132" s="154">
        <f t="shared" si="12"/>
        <v>6206</v>
      </c>
      <c r="G132" s="150" t="s">
        <v>2982</v>
      </c>
      <c r="H132" s="151" t="s">
        <v>837</v>
      </c>
      <c r="I132" s="6">
        <v>12</v>
      </c>
      <c r="J132" s="147">
        <v>45464</v>
      </c>
    </row>
    <row r="133" spans="1:10" ht="22.5">
      <c r="A133" s="147" t="s">
        <v>2983</v>
      </c>
      <c r="B133" s="147" t="s">
        <v>1286</v>
      </c>
      <c r="C133" s="150" t="s">
        <v>1287</v>
      </c>
      <c r="D133" s="154">
        <v>3422.26</v>
      </c>
      <c r="E133" s="154">
        <f t="shared" si="13"/>
        <v>239.55820000000003</v>
      </c>
      <c r="F133" s="154">
        <f t="shared" si="12"/>
        <v>3661.8182000000002</v>
      </c>
      <c r="G133" s="150" t="s">
        <v>2984</v>
      </c>
      <c r="H133" s="151" t="s">
        <v>837</v>
      </c>
      <c r="I133" s="6">
        <v>1</v>
      </c>
      <c r="J133" s="147">
        <v>45463</v>
      </c>
    </row>
    <row r="134" spans="1:10" ht="22.5">
      <c r="A134" s="147" t="s">
        <v>2985</v>
      </c>
      <c r="B134" s="147" t="s">
        <v>1282</v>
      </c>
      <c r="C134" s="150" t="s">
        <v>1283</v>
      </c>
      <c r="D134" s="154">
        <v>1139.19</v>
      </c>
      <c r="E134" s="154">
        <f t="shared" si="13"/>
        <v>79.743300000000005</v>
      </c>
      <c r="F134" s="154">
        <f t="shared" si="12"/>
        <v>1218.9333000000001</v>
      </c>
      <c r="G134" s="150" t="s">
        <v>2986</v>
      </c>
      <c r="H134" s="151" t="s">
        <v>837</v>
      </c>
      <c r="I134" s="6">
        <v>1</v>
      </c>
      <c r="J134" s="147">
        <v>45464</v>
      </c>
    </row>
    <row r="135" spans="1:10" ht="22.5">
      <c r="A135" s="147" t="s">
        <v>2987</v>
      </c>
      <c r="B135" s="147" t="s">
        <v>2970</v>
      </c>
      <c r="C135" s="150" t="s">
        <v>2971</v>
      </c>
      <c r="D135" s="154">
        <v>27860.18</v>
      </c>
      <c r="E135" s="154">
        <f t="shared" si="13"/>
        <v>1950.2126000000003</v>
      </c>
      <c r="F135" s="154">
        <f t="shared" si="12"/>
        <v>29810.392599999999</v>
      </c>
      <c r="G135" s="150" t="s">
        <v>2988</v>
      </c>
      <c r="H135" s="151" t="s">
        <v>1212</v>
      </c>
      <c r="I135" s="6">
        <v>6</v>
      </c>
      <c r="J135" s="147">
        <v>45464</v>
      </c>
    </row>
    <row r="136" spans="1:10" ht="22.5">
      <c r="A136" s="147" t="s">
        <v>2989</v>
      </c>
      <c r="B136" s="147" t="s">
        <v>1282</v>
      </c>
      <c r="C136" s="150" t="s">
        <v>1283</v>
      </c>
      <c r="D136" s="154">
        <v>2943.03</v>
      </c>
      <c r="E136" s="154">
        <f t="shared" si="13"/>
        <v>206.01210000000003</v>
      </c>
      <c r="F136" s="154">
        <f t="shared" si="12"/>
        <v>3149.0421000000001</v>
      </c>
      <c r="G136" s="150" t="s">
        <v>2990</v>
      </c>
      <c r="H136" s="151" t="s">
        <v>837</v>
      </c>
      <c r="I136" s="6">
        <v>1</v>
      </c>
      <c r="J136" s="147">
        <v>45464</v>
      </c>
    </row>
    <row r="137" spans="1:10" ht="22.5">
      <c r="A137" s="147" t="s">
        <v>2991</v>
      </c>
      <c r="B137" s="147" t="s">
        <v>1415</v>
      </c>
      <c r="C137" s="150" t="s">
        <v>2836</v>
      </c>
      <c r="D137" s="154">
        <v>1345.53</v>
      </c>
      <c r="E137" s="154">
        <f t="shared" si="13"/>
        <v>94.187100000000001</v>
      </c>
      <c r="F137" s="154">
        <f t="shared" si="12"/>
        <v>1439.7171000000001</v>
      </c>
      <c r="G137" s="150" t="s">
        <v>2992</v>
      </c>
      <c r="H137" s="151" t="s">
        <v>837</v>
      </c>
      <c r="I137" s="6">
        <v>1</v>
      </c>
      <c r="J137" s="147">
        <v>45403</v>
      </c>
    </row>
    <row r="138" spans="1:10" ht="33.75">
      <c r="A138" s="147" t="s">
        <v>2993</v>
      </c>
      <c r="B138" s="147" t="s">
        <v>1328</v>
      </c>
      <c r="C138" s="150" t="s">
        <v>1329</v>
      </c>
      <c r="D138" s="154">
        <v>3522.8</v>
      </c>
      <c r="E138" s="154">
        <f t="shared" si="13"/>
        <v>246.59600000000003</v>
      </c>
      <c r="F138" s="154">
        <f t="shared" si="12"/>
        <v>3769.3960000000002</v>
      </c>
      <c r="G138" s="150" t="s">
        <v>2994</v>
      </c>
      <c r="H138" s="151" t="s">
        <v>837</v>
      </c>
      <c r="I138" s="6">
        <v>1</v>
      </c>
      <c r="J138" s="147">
        <v>45470</v>
      </c>
    </row>
    <row r="139" spans="1:10" ht="22.5">
      <c r="A139" s="147" t="s">
        <v>2995</v>
      </c>
      <c r="B139" s="147" t="s">
        <v>1415</v>
      </c>
      <c r="C139" s="150" t="s">
        <v>2836</v>
      </c>
      <c r="D139" s="154">
        <v>1124.72</v>
      </c>
      <c r="E139" s="154">
        <f t="shared" si="13"/>
        <v>78.730400000000003</v>
      </c>
      <c r="F139" s="154">
        <f t="shared" si="12"/>
        <v>1203.4503999999999</v>
      </c>
      <c r="G139" s="150" t="s">
        <v>2996</v>
      </c>
      <c r="H139" s="151" t="s">
        <v>837</v>
      </c>
      <c r="I139" s="6">
        <v>1</v>
      </c>
      <c r="J139" s="147">
        <v>45470</v>
      </c>
    </row>
    <row r="140" spans="1:10" ht="22.5">
      <c r="A140" s="147" t="s">
        <v>2997</v>
      </c>
      <c r="B140" s="147" t="s">
        <v>1415</v>
      </c>
      <c r="C140" s="150" t="s">
        <v>2836</v>
      </c>
      <c r="D140" s="154">
        <v>1732.92</v>
      </c>
      <c r="E140" s="154">
        <f t="shared" si="13"/>
        <v>121.30440000000002</v>
      </c>
      <c r="F140" s="154">
        <f t="shared" si="12"/>
        <v>1854.2244000000001</v>
      </c>
      <c r="G140" s="150" t="s">
        <v>2383</v>
      </c>
      <c r="H140" s="151" t="s">
        <v>837</v>
      </c>
      <c r="I140" s="6">
        <v>1</v>
      </c>
      <c r="J140" s="147">
        <v>45470</v>
      </c>
    </row>
    <row r="141" spans="1:10" ht="33.75">
      <c r="A141" s="147" t="s">
        <v>2998</v>
      </c>
      <c r="B141" s="147" t="s">
        <v>1328</v>
      </c>
      <c r="C141" s="150" t="s">
        <v>1329</v>
      </c>
      <c r="D141" s="154">
        <v>2862.3</v>
      </c>
      <c r="E141" s="154">
        <f t="shared" si="13"/>
        <v>200.36100000000002</v>
      </c>
      <c r="F141" s="154">
        <f t="shared" si="12"/>
        <v>3062.6610000000001</v>
      </c>
      <c r="G141" s="150" t="s">
        <v>2999</v>
      </c>
      <c r="H141" s="151" t="s">
        <v>837</v>
      </c>
      <c r="I141" s="6">
        <v>1</v>
      </c>
      <c r="J141" s="147">
        <v>45471</v>
      </c>
    </row>
    <row r="142" spans="1:10" ht="33.75">
      <c r="A142" s="147" t="s">
        <v>3000</v>
      </c>
      <c r="B142" s="147" t="s">
        <v>1328</v>
      </c>
      <c r="C142" s="150" t="s">
        <v>1329</v>
      </c>
      <c r="D142" s="154">
        <v>1244.96</v>
      </c>
      <c r="E142" s="154">
        <f t="shared" si="13"/>
        <v>87.147200000000012</v>
      </c>
      <c r="F142" s="154">
        <f t="shared" si="12"/>
        <v>1332.1072000000001</v>
      </c>
      <c r="G142" s="150" t="s">
        <v>3001</v>
      </c>
      <c r="H142" s="151" t="s">
        <v>837</v>
      </c>
      <c r="I142" s="6">
        <v>1</v>
      </c>
      <c r="J142" s="147">
        <v>45471</v>
      </c>
    </row>
    <row r="143" spans="1:10" ht="22.5">
      <c r="A143" s="147" t="s">
        <v>3002</v>
      </c>
      <c r="B143" s="147" t="s">
        <v>1320</v>
      </c>
      <c r="C143" s="150" t="s">
        <v>1321</v>
      </c>
      <c r="D143" s="154">
        <v>4007.88</v>
      </c>
      <c r="E143" s="154">
        <f t="shared" si="13"/>
        <v>280.55160000000001</v>
      </c>
      <c r="F143" s="154">
        <f t="shared" si="12"/>
        <v>4288.4315999999999</v>
      </c>
      <c r="G143" s="150" t="s">
        <v>3003</v>
      </c>
      <c r="H143" s="151" t="s">
        <v>837</v>
      </c>
      <c r="I143" s="6">
        <v>1</v>
      </c>
      <c r="J143" s="147">
        <v>45471</v>
      </c>
    </row>
    <row r="144" spans="1:10" ht="22.5">
      <c r="A144" s="147" t="s">
        <v>3004</v>
      </c>
      <c r="B144" s="147" t="s">
        <v>1389</v>
      </c>
      <c r="C144" s="150" t="s">
        <v>1390</v>
      </c>
      <c r="D144" s="154">
        <v>2918.55</v>
      </c>
      <c r="E144" s="154">
        <f t="shared" si="13"/>
        <v>204.29850000000002</v>
      </c>
      <c r="F144" s="154">
        <f t="shared" si="12"/>
        <v>3122.8485000000001</v>
      </c>
      <c r="G144" s="150" t="s">
        <v>3005</v>
      </c>
      <c r="H144" s="151" t="s">
        <v>837</v>
      </c>
      <c r="I144" s="6">
        <v>1</v>
      </c>
      <c r="J144" s="147">
        <v>45471</v>
      </c>
    </row>
    <row r="145" spans="1:10" ht="33.75">
      <c r="A145" s="147" t="s">
        <v>3006</v>
      </c>
      <c r="B145" s="147" t="s">
        <v>1328</v>
      </c>
      <c r="C145" s="150" t="s">
        <v>1329</v>
      </c>
      <c r="D145" s="154">
        <v>3667.8</v>
      </c>
      <c r="E145" s="154">
        <f t="shared" si="13"/>
        <v>256.74600000000004</v>
      </c>
      <c r="F145" s="154">
        <f t="shared" si="12"/>
        <v>3924.5460000000003</v>
      </c>
      <c r="G145" s="150" t="s">
        <v>3007</v>
      </c>
      <c r="H145" s="151" t="s">
        <v>837</v>
      </c>
      <c r="I145" s="6">
        <v>1</v>
      </c>
      <c r="J145" s="147">
        <v>45475</v>
      </c>
    </row>
    <row r="146" spans="1:10" ht="22.5">
      <c r="A146" s="147" t="s">
        <v>3008</v>
      </c>
      <c r="B146" s="147" t="s">
        <v>362</v>
      </c>
      <c r="C146" s="150" t="s">
        <v>756</v>
      </c>
      <c r="D146" s="154">
        <v>14970</v>
      </c>
      <c r="E146" s="154">
        <f t="shared" si="13"/>
        <v>1047.9000000000001</v>
      </c>
      <c r="F146" s="154">
        <f t="shared" si="12"/>
        <v>16017.9</v>
      </c>
      <c r="G146" s="150" t="s">
        <v>3009</v>
      </c>
      <c r="H146" s="151" t="s">
        <v>837</v>
      </c>
      <c r="I146" s="6">
        <v>12</v>
      </c>
      <c r="J146" s="147">
        <v>45476</v>
      </c>
    </row>
    <row r="148" spans="1:10">
      <c r="C148" s="18"/>
      <c r="D148" s="18"/>
    </row>
  </sheetData>
  <mergeCells count="1">
    <mergeCell ref="A1:J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tabColor theme="4" tint="0.79998168889431442"/>
  </sheetPr>
  <dimension ref="A1:J156"/>
  <sheetViews>
    <sheetView showGridLines="0" topLeftCell="A121" zoomScale="110" zoomScaleNormal="110" workbookViewId="0">
      <selection activeCell="E26" sqref="E26"/>
    </sheetView>
  </sheetViews>
  <sheetFormatPr baseColWidth="10" defaultColWidth="11.42578125" defaultRowHeight="11.25"/>
  <cols>
    <col min="1" max="1" width="10.42578125" style="74" bestFit="1" customWidth="1"/>
    <col min="2" max="2" width="10.85546875" style="74" bestFit="1" customWidth="1"/>
    <col min="3" max="3" width="30.28515625" style="74" customWidth="1"/>
    <col min="4" max="4" width="10.42578125" style="74" bestFit="1" customWidth="1"/>
    <col min="5" max="5" width="9.5703125" style="74" bestFit="1" customWidth="1"/>
    <col min="6" max="6" width="10.42578125" style="74" bestFit="1" customWidth="1"/>
    <col min="7" max="7" width="44.5703125" style="74" customWidth="1"/>
    <col min="8" max="8" width="9.5703125" style="74" bestFit="1" customWidth="1"/>
    <col min="9" max="9" width="8.85546875" style="74" customWidth="1"/>
    <col min="10" max="10" width="9.140625" style="74" customWidth="1"/>
    <col min="11" max="16384" width="11.42578125" style="74"/>
  </cols>
  <sheetData>
    <row r="1" spans="1:10" ht="16.5" customHeight="1" thickBot="1">
      <c r="A1" s="229" t="s">
        <v>2350</v>
      </c>
      <c r="B1" s="230"/>
      <c r="C1" s="230"/>
      <c r="D1" s="230"/>
      <c r="E1" s="230"/>
      <c r="F1" s="230"/>
      <c r="G1" s="230"/>
      <c r="H1" s="230"/>
      <c r="I1" s="230"/>
      <c r="J1" s="231"/>
    </row>
    <row r="2" spans="1:10" ht="34.5" thickBot="1">
      <c r="A2" s="186" t="s">
        <v>1</v>
      </c>
      <c r="B2" s="187" t="s">
        <v>2</v>
      </c>
      <c r="C2" s="187" t="s">
        <v>3</v>
      </c>
      <c r="D2" s="144" t="s">
        <v>2351</v>
      </c>
      <c r="E2" s="144" t="s">
        <v>1358</v>
      </c>
      <c r="F2" s="144" t="s">
        <v>2352</v>
      </c>
      <c r="G2" s="187" t="s">
        <v>7</v>
      </c>
      <c r="H2" s="187" t="s">
        <v>945</v>
      </c>
      <c r="I2" s="187" t="s">
        <v>479</v>
      </c>
      <c r="J2" s="188" t="s">
        <v>9</v>
      </c>
    </row>
    <row r="3" spans="1:10" s="75" customFormat="1" ht="33.75">
      <c r="A3" s="152" t="s">
        <v>2353</v>
      </c>
      <c r="B3" s="152" t="s">
        <v>1320</v>
      </c>
      <c r="C3" s="169" t="s">
        <v>1321</v>
      </c>
      <c r="D3" s="154">
        <v>7559.29</v>
      </c>
      <c r="E3" s="154">
        <f>+D3*0.07</f>
        <v>529.15030000000002</v>
      </c>
      <c r="F3" s="154">
        <f>+D3+E3</f>
        <v>8088.4403000000002</v>
      </c>
      <c r="G3" s="169" t="s">
        <v>2699</v>
      </c>
      <c r="H3" s="189" t="s">
        <v>2354</v>
      </c>
      <c r="I3" s="143">
        <v>1</v>
      </c>
      <c r="J3" s="152">
        <v>45293</v>
      </c>
    </row>
    <row r="4" spans="1:10" s="75" customFormat="1" ht="22.5">
      <c r="A4" s="152" t="s">
        <v>2355</v>
      </c>
      <c r="B4" s="152" t="s">
        <v>1282</v>
      </c>
      <c r="C4" s="169" t="s">
        <v>1283</v>
      </c>
      <c r="D4" s="154">
        <v>1233.53</v>
      </c>
      <c r="E4" s="149">
        <f>+D4*0.07</f>
        <v>86.347100000000012</v>
      </c>
      <c r="F4" s="149">
        <f>+D4+E4</f>
        <v>1319.8770999999999</v>
      </c>
      <c r="G4" s="150" t="s">
        <v>2356</v>
      </c>
      <c r="H4" s="151" t="s">
        <v>2354</v>
      </c>
      <c r="I4" s="6">
        <v>1</v>
      </c>
      <c r="J4" s="147">
        <v>45295</v>
      </c>
    </row>
    <row r="5" spans="1:10" s="75" customFormat="1" ht="22.5">
      <c r="A5" s="152" t="s">
        <v>2357</v>
      </c>
      <c r="B5" s="152" t="s">
        <v>1415</v>
      </c>
      <c r="C5" s="169" t="s">
        <v>1416</v>
      </c>
      <c r="D5" s="154">
        <v>1170.95</v>
      </c>
      <c r="E5" s="149">
        <f t="shared" ref="E5:E25" si="0">+D5*0.07</f>
        <v>81.966500000000011</v>
      </c>
      <c r="F5" s="149">
        <f t="shared" ref="F5:F25" si="1">+D5+E5</f>
        <v>1252.9165</v>
      </c>
      <c r="G5" s="150" t="s">
        <v>2358</v>
      </c>
      <c r="H5" s="151" t="s">
        <v>2354</v>
      </c>
      <c r="I5" s="6">
        <v>1</v>
      </c>
      <c r="J5" s="147">
        <v>45295</v>
      </c>
    </row>
    <row r="6" spans="1:10" s="75" customFormat="1" ht="33.75">
      <c r="A6" s="152" t="s">
        <v>2359</v>
      </c>
      <c r="B6" s="152" t="s">
        <v>692</v>
      </c>
      <c r="C6" s="169" t="s">
        <v>693</v>
      </c>
      <c r="D6" s="154">
        <v>1400</v>
      </c>
      <c r="E6" s="149">
        <f t="shared" si="0"/>
        <v>98.000000000000014</v>
      </c>
      <c r="F6" s="149">
        <f t="shared" si="1"/>
        <v>1498</v>
      </c>
      <c r="G6" s="150" t="s">
        <v>2360</v>
      </c>
      <c r="H6" s="151" t="s">
        <v>850</v>
      </c>
      <c r="I6" s="6">
        <v>1</v>
      </c>
      <c r="J6" s="147">
        <v>45295</v>
      </c>
    </row>
    <row r="7" spans="1:10" s="75" customFormat="1" ht="33.75">
      <c r="A7" s="152" t="s">
        <v>2361</v>
      </c>
      <c r="B7" s="152" t="s">
        <v>1415</v>
      </c>
      <c r="C7" s="169" t="s">
        <v>1416</v>
      </c>
      <c r="D7" s="154">
        <v>1030.9100000000001</v>
      </c>
      <c r="E7" s="149">
        <f t="shared" si="0"/>
        <v>72.163700000000006</v>
      </c>
      <c r="F7" s="149">
        <f t="shared" si="1"/>
        <v>1103.0737000000001</v>
      </c>
      <c r="G7" s="150" t="s">
        <v>2362</v>
      </c>
      <c r="H7" s="151" t="s">
        <v>2354</v>
      </c>
      <c r="I7" s="6">
        <v>1</v>
      </c>
      <c r="J7" s="147">
        <v>45295</v>
      </c>
    </row>
    <row r="8" spans="1:10" s="75" customFormat="1" ht="22.5">
      <c r="A8" s="152" t="s">
        <v>2363</v>
      </c>
      <c r="B8" s="152" t="s">
        <v>1485</v>
      </c>
      <c r="C8" s="169" t="s">
        <v>2364</v>
      </c>
      <c r="D8" s="154">
        <v>1077.22</v>
      </c>
      <c r="E8" s="149">
        <f t="shared" si="0"/>
        <v>75.405400000000014</v>
      </c>
      <c r="F8" s="149">
        <f t="shared" si="1"/>
        <v>1152.6254000000001</v>
      </c>
      <c r="G8" s="150" t="s">
        <v>2365</v>
      </c>
      <c r="H8" s="151" t="s">
        <v>850</v>
      </c>
      <c r="I8" s="6">
        <v>1</v>
      </c>
      <c r="J8" s="147">
        <v>45296</v>
      </c>
    </row>
    <row r="9" spans="1:10" s="75" customFormat="1" ht="22.5">
      <c r="A9" s="152" t="s">
        <v>2366</v>
      </c>
      <c r="B9" s="152" t="s">
        <v>920</v>
      </c>
      <c r="C9" s="169" t="s">
        <v>1073</v>
      </c>
      <c r="D9" s="154">
        <v>7200</v>
      </c>
      <c r="E9" s="149">
        <f t="shared" si="0"/>
        <v>504.00000000000006</v>
      </c>
      <c r="F9" s="149">
        <f t="shared" si="1"/>
        <v>7704</v>
      </c>
      <c r="G9" s="150" t="s">
        <v>2367</v>
      </c>
      <c r="H9" s="151" t="s">
        <v>2354</v>
      </c>
      <c r="I9" s="6">
        <v>4</v>
      </c>
      <c r="J9" s="147">
        <v>45301</v>
      </c>
    </row>
    <row r="10" spans="1:10" s="75" customFormat="1" ht="33.75">
      <c r="A10" s="152" t="s">
        <v>2368</v>
      </c>
      <c r="B10" s="152" t="s">
        <v>306</v>
      </c>
      <c r="C10" s="169" t="s">
        <v>457</v>
      </c>
      <c r="D10" s="154">
        <v>4286</v>
      </c>
      <c r="E10" s="149">
        <f t="shared" si="0"/>
        <v>300.02000000000004</v>
      </c>
      <c r="F10" s="149">
        <f t="shared" si="1"/>
        <v>4586.0200000000004</v>
      </c>
      <c r="G10" s="150" t="s">
        <v>2369</v>
      </c>
      <c r="H10" s="151" t="s">
        <v>2354</v>
      </c>
      <c r="I10" s="6">
        <v>1</v>
      </c>
      <c r="J10" s="147">
        <v>45300</v>
      </c>
    </row>
    <row r="11" spans="1:10" s="75" customFormat="1" ht="33.75">
      <c r="A11" s="152" t="s">
        <v>2370</v>
      </c>
      <c r="B11" s="152" t="s">
        <v>306</v>
      </c>
      <c r="C11" s="169" t="s">
        <v>457</v>
      </c>
      <c r="D11" s="154">
        <v>2700</v>
      </c>
      <c r="E11" s="149">
        <f t="shared" si="0"/>
        <v>189.00000000000003</v>
      </c>
      <c r="F11" s="149">
        <f t="shared" si="1"/>
        <v>2889</v>
      </c>
      <c r="G11" s="150" t="s">
        <v>2371</v>
      </c>
      <c r="H11" s="151" t="s">
        <v>2354</v>
      </c>
      <c r="I11" s="6">
        <v>1</v>
      </c>
      <c r="J11" s="147">
        <v>45300</v>
      </c>
    </row>
    <row r="12" spans="1:10" s="75" customFormat="1" ht="33.75">
      <c r="A12" s="152" t="s">
        <v>2372</v>
      </c>
      <c r="B12" s="152" t="s">
        <v>1328</v>
      </c>
      <c r="C12" s="169" t="s">
        <v>1329</v>
      </c>
      <c r="D12" s="154">
        <v>4060.74</v>
      </c>
      <c r="E12" s="149">
        <f t="shared" si="0"/>
        <v>284.2518</v>
      </c>
      <c r="F12" s="149">
        <f t="shared" si="1"/>
        <v>4344.9917999999998</v>
      </c>
      <c r="G12" s="150" t="s">
        <v>2373</v>
      </c>
      <c r="H12" s="151" t="s">
        <v>2354</v>
      </c>
      <c r="I12" s="6">
        <v>1</v>
      </c>
      <c r="J12" s="147">
        <v>45301</v>
      </c>
    </row>
    <row r="13" spans="1:10" s="75" customFormat="1" ht="22.5">
      <c r="A13" s="152" t="s">
        <v>2374</v>
      </c>
      <c r="B13" s="152" t="s">
        <v>1320</v>
      </c>
      <c r="C13" s="169" t="s">
        <v>1321</v>
      </c>
      <c r="D13" s="154">
        <v>7586.37</v>
      </c>
      <c r="E13" s="149">
        <f t="shared" si="0"/>
        <v>531.04590000000007</v>
      </c>
      <c r="F13" s="149">
        <f t="shared" si="1"/>
        <v>8117.4159</v>
      </c>
      <c r="G13" s="150" t="s">
        <v>2375</v>
      </c>
      <c r="H13" s="151" t="s">
        <v>2354</v>
      </c>
      <c r="I13" s="6">
        <v>1</v>
      </c>
      <c r="J13" s="147">
        <v>45301</v>
      </c>
    </row>
    <row r="14" spans="1:10" s="75" customFormat="1" ht="33.75">
      <c r="A14" s="152" t="s">
        <v>2376</v>
      </c>
      <c r="B14" s="152" t="s">
        <v>1282</v>
      </c>
      <c r="C14" s="169" t="s">
        <v>1283</v>
      </c>
      <c r="D14" s="154">
        <v>1923.19</v>
      </c>
      <c r="E14" s="149">
        <f t="shared" si="0"/>
        <v>134.62330000000003</v>
      </c>
      <c r="F14" s="149">
        <f t="shared" si="1"/>
        <v>2057.8133000000003</v>
      </c>
      <c r="G14" s="150" t="s">
        <v>2377</v>
      </c>
      <c r="H14" s="151" t="s">
        <v>2354</v>
      </c>
      <c r="I14" s="6">
        <v>1</v>
      </c>
      <c r="J14" s="147">
        <v>45301</v>
      </c>
    </row>
    <row r="15" spans="1:10" s="75" customFormat="1" ht="33.75">
      <c r="A15" s="152" t="s">
        <v>2378</v>
      </c>
      <c r="B15" s="152" t="s">
        <v>1282</v>
      </c>
      <c r="C15" s="169" t="s">
        <v>1283</v>
      </c>
      <c r="D15" s="154">
        <v>3003.82</v>
      </c>
      <c r="E15" s="149">
        <f t="shared" si="0"/>
        <v>210.26740000000004</v>
      </c>
      <c r="F15" s="149">
        <f t="shared" si="1"/>
        <v>3214.0874000000003</v>
      </c>
      <c r="G15" s="150" t="s">
        <v>2379</v>
      </c>
      <c r="H15" s="151" t="s">
        <v>2354</v>
      </c>
      <c r="I15" s="6">
        <v>1</v>
      </c>
      <c r="J15" s="147">
        <v>45301</v>
      </c>
    </row>
    <row r="16" spans="1:10" s="75" customFormat="1" ht="22.5">
      <c r="A16" s="152" t="s">
        <v>2380</v>
      </c>
      <c r="B16" s="152" t="s">
        <v>1328</v>
      </c>
      <c r="C16" s="169" t="s">
        <v>1329</v>
      </c>
      <c r="D16" s="154">
        <v>4021.47</v>
      </c>
      <c r="E16" s="149">
        <f t="shared" si="0"/>
        <v>281.50290000000001</v>
      </c>
      <c r="F16" s="149">
        <f t="shared" si="1"/>
        <v>4302.9728999999998</v>
      </c>
      <c r="G16" s="150" t="s">
        <v>2381</v>
      </c>
      <c r="H16" s="151" t="s">
        <v>2354</v>
      </c>
      <c r="I16" s="6">
        <v>1</v>
      </c>
      <c r="J16" s="147">
        <v>45301</v>
      </c>
    </row>
    <row r="17" spans="1:10" s="75" customFormat="1" ht="22.5">
      <c r="A17" s="152" t="s">
        <v>2382</v>
      </c>
      <c r="B17" s="152" t="s">
        <v>1415</v>
      </c>
      <c r="C17" s="169" t="s">
        <v>1416</v>
      </c>
      <c r="D17" s="154">
        <v>1552.41</v>
      </c>
      <c r="E17" s="149">
        <f t="shared" si="0"/>
        <v>108.66870000000002</v>
      </c>
      <c r="F17" s="149">
        <f t="shared" si="1"/>
        <v>1661.0787</v>
      </c>
      <c r="G17" s="150" t="s">
        <v>2383</v>
      </c>
      <c r="H17" s="151" t="s">
        <v>2354</v>
      </c>
      <c r="I17" s="6">
        <v>1</v>
      </c>
      <c r="J17" s="147">
        <v>45301</v>
      </c>
    </row>
    <row r="18" spans="1:10" s="75" customFormat="1" ht="33.75">
      <c r="A18" s="152" t="s">
        <v>2384</v>
      </c>
      <c r="B18" s="152" t="s">
        <v>2385</v>
      </c>
      <c r="C18" s="169" t="s">
        <v>2386</v>
      </c>
      <c r="D18" s="154">
        <v>5000</v>
      </c>
      <c r="E18" s="154">
        <f t="shared" si="0"/>
        <v>350.00000000000006</v>
      </c>
      <c r="F18" s="154">
        <f t="shared" si="1"/>
        <v>5350</v>
      </c>
      <c r="G18" s="150" t="s">
        <v>2387</v>
      </c>
      <c r="H18" s="151" t="s">
        <v>2354</v>
      </c>
      <c r="I18" s="6">
        <v>6</v>
      </c>
      <c r="J18" s="147">
        <v>45301</v>
      </c>
    </row>
    <row r="19" spans="1:10" s="75" customFormat="1" ht="33.75">
      <c r="A19" s="147" t="s">
        <v>2388</v>
      </c>
      <c r="B19" s="152" t="s">
        <v>1328</v>
      </c>
      <c r="C19" s="169" t="s">
        <v>1329</v>
      </c>
      <c r="D19" s="149">
        <v>1251.9100000000001</v>
      </c>
      <c r="E19" s="149">
        <f t="shared" si="0"/>
        <v>87.633700000000019</v>
      </c>
      <c r="F19" s="149">
        <f t="shared" si="1"/>
        <v>1339.5437000000002</v>
      </c>
      <c r="G19" s="150" t="s">
        <v>2389</v>
      </c>
      <c r="H19" s="151" t="s">
        <v>2354</v>
      </c>
      <c r="I19" s="6">
        <v>1</v>
      </c>
      <c r="J19" s="147">
        <v>45302</v>
      </c>
    </row>
    <row r="20" spans="1:10" s="75" customFormat="1" ht="22.5">
      <c r="A20" s="147" t="s">
        <v>2390</v>
      </c>
      <c r="B20" s="152" t="s">
        <v>1282</v>
      </c>
      <c r="C20" s="169" t="s">
        <v>1283</v>
      </c>
      <c r="D20" s="149">
        <v>1165.8599999999999</v>
      </c>
      <c r="E20" s="149">
        <f t="shared" si="0"/>
        <v>81.610200000000006</v>
      </c>
      <c r="F20" s="149">
        <f t="shared" si="1"/>
        <v>1247.4702</v>
      </c>
      <c r="G20" s="150" t="s">
        <v>2391</v>
      </c>
      <c r="H20" s="151" t="s">
        <v>2354</v>
      </c>
      <c r="I20" s="6">
        <v>1</v>
      </c>
      <c r="J20" s="147">
        <v>45302</v>
      </c>
    </row>
    <row r="21" spans="1:10" s="75" customFormat="1" ht="45">
      <c r="A21" s="147" t="s">
        <v>2392</v>
      </c>
      <c r="B21" s="147" t="s">
        <v>411</v>
      </c>
      <c r="C21" s="150" t="s">
        <v>412</v>
      </c>
      <c r="D21" s="149">
        <v>3528.2</v>
      </c>
      <c r="E21" s="149">
        <f t="shared" si="0"/>
        <v>246.97400000000002</v>
      </c>
      <c r="F21" s="149">
        <f t="shared" si="1"/>
        <v>3775.174</v>
      </c>
      <c r="G21" s="150" t="s">
        <v>2393</v>
      </c>
      <c r="H21" s="151" t="s">
        <v>2354</v>
      </c>
      <c r="I21" s="6">
        <v>1</v>
      </c>
      <c r="J21" s="147">
        <v>45302</v>
      </c>
    </row>
    <row r="22" spans="1:10" s="75" customFormat="1" ht="22.5">
      <c r="A22" s="147" t="s">
        <v>2394</v>
      </c>
      <c r="B22" s="147" t="s">
        <v>928</v>
      </c>
      <c r="C22" s="150" t="s">
        <v>929</v>
      </c>
      <c r="D22" s="149">
        <v>3250</v>
      </c>
      <c r="E22" s="149">
        <f t="shared" si="0"/>
        <v>227.50000000000003</v>
      </c>
      <c r="F22" s="149">
        <f t="shared" si="1"/>
        <v>3477.5</v>
      </c>
      <c r="G22" s="150" t="s">
        <v>2395</v>
      </c>
      <c r="H22" s="151" t="s">
        <v>2354</v>
      </c>
      <c r="I22" s="6">
        <v>3</v>
      </c>
      <c r="J22" s="147">
        <v>45341</v>
      </c>
    </row>
    <row r="23" spans="1:10" s="75" customFormat="1" ht="22.5">
      <c r="A23" s="147" t="s">
        <v>2396</v>
      </c>
      <c r="B23" s="147" t="s">
        <v>321</v>
      </c>
      <c r="C23" s="150" t="s">
        <v>2397</v>
      </c>
      <c r="D23" s="149">
        <v>2700</v>
      </c>
      <c r="E23" s="149">
        <f t="shared" si="0"/>
        <v>189.00000000000003</v>
      </c>
      <c r="F23" s="149">
        <f t="shared" si="1"/>
        <v>2889</v>
      </c>
      <c r="G23" s="150" t="s">
        <v>2398</v>
      </c>
      <c r="H23" s="151" t="s">
        <v>2354</v>
      </c>
      <c r="I23" s="6">
        <v>10</v>
      </c>
      <c r="J23" s="147">
        <v>45306</v>
      </c>
    </row>
    <row r="24" spans="1:10" s="75" customFormat="1" ht="33.75">
      <c r="A24" s="152" t="s">
        <v>2399</v>
      </c>
      <c r="B24" s="152" t="s">
        <v>962</v>
      </c>
      <c r="C24" s="169" t="s">
        <v>963</v>
      </c>
      <c r="D24" s="154">
        <v>3350</v>
      </c>
      <c r="E24" s="149">
        <f t="shared" si="0"/>
        <v>234.50000000000003</v>
      </c>
      <c r="F24" s="149">
        <f t="shared" si="1"/>
        <v>3584.5</v>
      </c>
      <c r="G24" s="155" t="s">
        <v>2400</v>
      </c>
      <c r="H24" s="151" t="s">
        <v>2354</v>
      </c>
      <c r="I24" s="6">
        <v>1</v>
      </c>
      <c r="J24" s="147">
        <v>45303</v>
      </c>
    </row>
    <row r="25" spans="1:10" s="75" customFormat="1" ht="33.75">
      <c r="A25" s="152" t="s">
        <v>2401</v>
      </c>
      <c r="B25" s="152" t="s">
        <v>1350</v>
      </c>
      <c r="C25" s="169" t="s">
        <v>1351</v>
      </c>
      <c r="D25" s="154">
        <v>4715.6899999999996</v>
      </c>
      <c r="E25" s="149">
        <f t="shared" si="0"/>
        <v>330.09829999999999</v>
      </c>
      <c r="F25" s="149">
        <f t="shared" si="1"/>
        <v>5045.7882999999993</v>
      </c>
      <c r="G25" s="155" t="s">
        <v>2402</v>
      </c>
      <c r="H25" s="151" t="s">
        <v>2354</v>
      </c>
      <c r="I25" s="6">
        <v>1</v>
      </c>
      <c r="J25" s="147">
        <v>45303</v>
      </c>
    </row>
    <row r="26" spans="1:10" s="75" customFormat="1" ht="33.75">
      <c r="A26" s="152" t="s">
        <v>2403</v>
      </c>
      <c r="B26" s="152" t="s">
        <v>940</v>
      </c>
      <c r="C26" s="169" t="s">
        <v>941</v>
      </c>
      <c r="D26" s="154">
        <v>1411.76</v>
      </c>
      <c r="E26" s="190">
        <f>+F26-D26</f>
        <v>-211.76</v>
      </c>
      <c r="F26" s="154">
        <v>1200</v>
      </c>
      <c r="G26" s="155" t="s">
        <v>2404</v>
      </c>
      <c r="H26" s="151" t="s">
        <v>2354</v>
      </c>
      <c r="I26" s="6">
        <v>1</v>
      </c>
      <c r="J26" s="147">
        <v>45307</v>
      </c>
    </row>
    <row r="27" spans="1:10" s="75" customFormat="1" ht="33.75">
      <c r="A27" s="152" t="s">
        <v>2405</v>
      </c>
      <c r="B27" s="152" t="s">
        <v>1423</v>
      </c>
      <c r="C27" s="169" t="s">
        <v>1424</v>
      </c>
      <c r="D27" s="154">
        <v>3475</v>
      </c>
      <c r="E27" s="154">
        <v>0</v>
      </c>
      <c r="F27" s="154">
        <f>+D27+E27</f>
        <v>3475</v>
      </c>
      <c r="G27" s="155" t="s">
        <v>2406</v>
      </c>
      <c r="H27" s="151" t="s">
        <v>2354</v>
      </c>
      <c r="I27" s="6">
        <v>2</v>
      </c>
      <c r="J27" s="147">
        <v>45306</v>
      </c>
    </row>
    <row r="28" spans="1:10" s="75" customFormat="1" ht="33.75">
      <c r="A28" s="152" t="s">
        <v>2407</v>
      </c>
      <c r="B28" s="152" t="s">
        <v>302</v>
      </c>
      <c r="C28" s="169" t="s">
        <v>464</v>
      </c>
      <c r="D28" s="154">
        <v>10900</v>
      </c>
      <c r="E28" s="154">
        <f>+D28*0.07</f>
        <v>763.00000000000011</v>
      </c>
      <c r="F28" s="154">
        <f>+D28+E28</f>
        <v>11663</v>
      </c>
      <c r="G28" s="155" t="s">
        <v>2408</v>
      </c>
      <c r="H28" s="151" t="s">
        <v>2354</v>
      </c>
      <c r="I28" s="6">
        <v>1</v>
      </c>
      <c r="J28" s="147">
        <v>45307</v>
      </c>
    </row>
    <row r="29" spans="1:10" s="75" customFormat="1" ht="22.5">
      <c r="A29" s="152" t="s">
        <v>2409</v>
      </c>
      <c r="B29" s="152" t="s">
        <v>1415</v>
      </c>
      <c r="C29" s="169" t="s">
        <v>1416</v>
      </c>
      <c r="D29" s="154">
        <v>1272.47</v>
      </c>
      <c r="E29" s="154">
        <f>+D29*0.07</f>
        <v>89.072900000000004</v>
      </c>
      <c r="F29" s="154">
        <f>+D29+E29</f>
        <v>1361.5428999999999</v>
      </c>
      <c r="G29" s="155" t="s">
        <v>2410</v>
      </c>
      <c r="H29" s="151" t="s">
        <v>2354</v>
      </c>
      <c r="I29" s="6">
        <v>1</v>
      </c>
      <c r="J29" s="147">
        <v>45308</v>
      </c>
    </row>
    <row r="30" spans="1:10" s="75" customFormat="1" ht="22.5">
      <c r="A30" s="152" t="s">
        <v>2411</v>
      </c>
      <c r="B30" s="152" t="s">
        <v>1415</v>
      </c>
      <c r="C30" s="169" t="s">
        <v>1416</v>
      </c>
      <c r="D30" s="154">
        <v>2398.4699999999998</v>
      </c>
      <c r="E30" s="154">
        <f t="shared" ref="E30:E34" si="2">+D30*0.07</f>
        <v>167.8929</v>
      </c>
      <c r="F30" s="154">
        <f t="shared" ref="F30:F34" si="3">+D30+E30</f>
        <v>2566.3628999999996</v>
      </c>
      <c r="G30" s="155" t="s">
        <v>2412</v>
      </c>
      <c r="H30" s="151" t="s">
        <v>2354</v>
      </c>
      <c r="I30" s="6">
        <v>1</v>
      </c>
      <c r="J30" s="147">
        <v>45308</v>
      </c>
    </row>
    <row r="31" spans="1:10" s="75" customFormat="1" ht="22.5">
      <c r="A31" s="152" t="s">
        <v>2413</v>
      </c>
      <c r="B31" s="152" t="s">
        <v>1389</v>
      </c>
      <c r="C31" s="169" t="s">
        <v>1390</v>
      </c>
      <c r="D31" s="154">
        <v>5184.1000000000004</v>
      </c>
      <c r="E31" s="154">
        <v>362.01</v>
      </c>
      <c r="F31" s="154">
        <f t="shared" si="3"/>
        <v>5546.1100000000006</v>
      </c>
      <c r="G31" s="155" t="s">
        <v>2414</v>
      </c>
      <c r="H31" s="151" t="s">
        <v>2354</v>
      </c>
      <c r="I31" s="6">
        <v>1</v>
      </c>
      <c r="J31" s="147">
        <v>45308</v>
      </c>
    </row>
    <row r="32" spans="1:10" s="75" customFormat="1" ht="22.5">
      <c r="A32" s="152" t="s">
        <v>2415</v>
      </c>
      <c r="B32" s="152" t="s">
        <v>1415</v>
      </c>
      <c r="C32" s="169" t="s">
        <v>1416</v>
      </c>
      <c r="D32" s="154">
        <v>1741.45</v>
      </c>
      <c r="E32" s="154">
        <f t="shared" si="2"/>
        <v>121.90150000000001</v>
      </c>
      <c r="F32" s="154">
        <f t="shared" si="3"/>
        <v>1863.3515</v>
      </c>
      <c r="G32" s="155" t="s">
        <v>2416</v>
      </c>
      <c r="H32" s="151" t="s">
        <v>2354</v>
      </c>
      <c r="I32" s="6">
        <v>1</v>
      </c>
      <c r="J32" s="147">
        <v>45308</v>
      </c>
    </row>
    <row r="33" spans="1:10" s="75" customFormat="1" ht="22.5">
      <c r="A33" s="152" t="s">
        <v>2417</v>
      </c>
      <c r="B33" s="152" t="s">
        <v>1328</v>
      </c>
      <c r="C33" s="169" t="s">
        <v>1329</v>
      </c>
      <c r="D33" s="154">
        <v>3070.49</v>
      </c>
      <c r="E33" s="154">
        <f t="shared" si="2"/>
        <v>214.93430000000001</v>
      </c>
      <c r="F33" s="154">
        <f t="shared" si="3"/>
        <v>3285.4242999999997</v>
      </c>
      <c r="G33" s="155" t="s">
        <v>2418</v>
      </c>
      <c r="H33" s="151" t="s">
        <v>2354</v>
      </c>
      <c r="I33" s="6">
        <v>1</v>
      </c>
      <c r="J33" s="147">
        <v>45308</v>
      </c>
    </row>
    <row r="34" spans="1:10" s="75" customFormat="1" ht="22.5">
      <c r="A34" s="152" t="s">
        <v>2419</v>
      </c>
      <c r="B34" s="152" t="s">
        <v>65</v>
      </c>
      <c r="C34" s="169" t="s">
        <v>66</v>
      </c>
      <c r="D34" s="154">
        <v>3098.13</v>
      </c>
      <c r="E34" s="154">
        <f t="shared" si="2"/>
        <v>216.86910000000003</v>
      </c>
      <c r="F34" s="154">
        <f t="shared" si="3"/>
        <v>3314.9991</v>
      </c>
      <c r="G34" s="155" t="s">
        <v>2420</v>
      </c>
      <c r="H34" s="151" t="s">
        <v>2354</v>
      </c>
      <c r="I34" s="6">
        <v>1</v>
      </c>
      <c r="J34" s="147">
        <v>45308</v>
      </c>
    </row>
    <row r="35" spans="1:10" s="75" customFormat="1" ht="22.5">
      <c r="A35" s="152" t="s">
        <v>2421</v>
      </c>
      <c r="B35" s="152" t="s">
        <v>1431</v>
      </c>
      <c r="C35" s="169" t="s">
        <v>1432</v>
      </c>
      <c r="D35" s="154">
        <v>14500</v>
      </c>
      <c r="E35" s="154">
        <v>0</v>
      </c>
      <c r="F35" s="154">
        <f>+D35+E35</f>
        <v>14500</v>
      </c>
      <c r="G35" s="155" t="s">
        <v>2422</v>
      </c>
      <c r="H35" s="151" t="s">
        <v>2354</v>
      </c>
      <c r="I35" s="6">
        <v>12</v>
      </c>
      <c r="J35" s="147">
        <v>45324</v>
      </c>
    </row>
    <row r="36" spans="1:10" s="75" customFormat="1" ht="22.5">
      <c r="A36" s="152" t="s">
        <v>2423</v>
      </c>
      <c r="B36" s="152" t="s">
        <v>1389</v>
      </c>
      <c r="C36" s="169" t="s">
        <v>1390</v>
      </c>
      <c r="D36" s="154">
        <v>5996.16</v>
      </c>
      <c r="E36" s="154">
        <v>405.67</v>
      </c>
      <c r="F36" s="154">
        <f>+D36+E36</f>
        <v>6401.83</v>
      </c>
      <c r="G36" s="155" t="s">
        <v>2424</v>
      </c>
      <c r="H36" s="151" t="s">
        <v>2354</v>
      </c>
      <c r="I36" s="6">
        <v>1</v>
      </c>
      <c r="J36" s="147">
        <v>45308</v>
      </c>
    </row>
    <row r="37" spans="1:10" s="75" customFormat="1" ht="45">
      <c r="A37" s="152" t="s">
        <v>2425</v>
      </c>
      <c r="B37" s="152" t="s">
        <v>362</v>
      </c>
      <c r="C37" s="169" t="s">
        <v>756</v>
      </c>
      <c r="D37" s="154">
        <v>14950</v>
      </c>
      <c r="E37" s="190">
        <f>+F37-D37</f>
        <v>-1196</v>
      </c>
      <c r="F37" s="154">
        <v>13754</v>
      </c>
      <c r="G37" s="155" t="s">
        <v>2426</v>
      </c>
      <c r="H37" s="151" t="s">
        <v>2354</v>
      </c>
      <c r="I37" s="6">
        <v>1</v>
      </c>
      <c r="J37" s="147">
        <v>45309</v>
      </c>
    </row>
    <row r="38" spans="1:10" s="75" customFormat="1" ht="45">
      <c r="A38" s="152" t="s">
        <v>2427</v>
      </c>
      <c r="B38" s="152" t="s">
        <v>362</v>
      </c>
      <c r="C38" s="169" t="s">
        <v>756</v>
      </c>
      <c r="D38" s="154">
        <v>3300</v>
      </c>
      <c r="E38" s="154">
        <f>+D38*0.07</f>
        <v>231.00000000000003</v>
      </c>
      <c r="F38" s="154">
        <f>+D38+E38</f>
        <v>3531</v>
      </c>
      <c r="G38" s="155" t="s">
        <v>2428</v>
      </c>
      <c r="H38" s="151" t="s">
        <v>2354</v>
      </c>
      <c r="I38" s="6">
        <v>1</v>
      </c>
      <c r="J38" s="147">
        <v>45310</v>
      </c>
    </row>
    <row r="39" spans="1:10" s="75" customFormat="1" ht="45">
      <c r="A39" s="152" t="s">
        <v>2429</v>
      </c>
      <c r="B39" s="152" t="s">
        <v>970</v>
      </c>
      <c r="C39" s="169" t="s">
        <v>1518</v>
      </c>
      <c r="D39" s="154">
        <v>3394</v>
      </c>
      <c r="E39" s="154">
        <f>+D39*0.07</f>
        <v>237.58</v>
      </c>
      <c r="F39" s="154">
        <f>+D39+E39</f>
        <v>3631.58</v>
      </c>
      <c r="G39" s="155" t="s">
        <v>2430</v>
      </c>
      <c r="H39" s="151" t="s">
        <v>2354</v>
      </c>
      <c r="I39" s="6">
        <v>1</v>
      </c>
      <c r="J39" s="147">
        <v>45313</v>
      </c>
    </row>
    <row r="40" spans="1:10" s="75" customFormat="1" ht="33.75">
      <c r="A40" s="152" t="s">
        <v>2431</v>
      </c>
      <c r="B40" s="152" t="s">
        <v>1320</v>
      </c>
      <c r="C40" s="169" t="s">
        <v>1321</v>
      </c>
      <c r="D40" s="154">
        <v>1141.75</v>
      </c>
      <c r="E40" s="154">
        <f t="shared" ref="E40:E47" si="4">+D40*0.07</f>
        <v>79.922500000000014</v>
      </c>
      <c r="F40" s="154">
        <f t="shared" ref="F40:F48" si="5">+D40+E40</f>
        <v>1221.6725000000001</v>
      </c>
      <c r="G40" s="155" t="s">
        <v>2432</v>
      </c>
      <c r="H40" s="151" t="s">
        <v>2354</v>
      </c>
      <c r="I40" s="6">
        <v>1</v>
      </c>
      <c r="J40" s="147">
        <v>45316</v>
      </c>
    </row>
    <row r="41" spans="1:10" s="75" customFormat="1" ht="45">
      <c r="A41" s="152" t="s">
        <v>2433</v>
      </c>
      <c r="B41" s="152" t="s">
        <v>692</v>
      </c>
      <c r="C41" s="169" t="s">
        <v>693</v>
      </c>
      <c r="D41" s="154">
        <v>4095</v>
      </c>
      <c r="E41" s="154">
        <f t="shared" si="4"/>
        <v>286.65000000000003</v>
      </c>
      <c r="F41" s="154">
        <f t="shared" si="5"/>
        <v>4381.6499999999996</v>
      </c>
      <c r="G41" s="155" t="s">
        <v>2434</v>
      </c>
      <c r="H41" s="151" t="s">
        <v>2354</v>
      </c>
      <c r="I41" s="6">
        <v>1</v>
      </c>
      <c r="J41" s="147">
        <v>45316</v>
      </c>
    </row>
    <row r="42" spans="1:10" s="75" customFormat="1" ht="45">
      <c r="A42" s="152" t="s">
        <v>2435</v>
      </c>
      <c r="B42" s="152" t="s">
        <v>1320</v>
      </c>
      <c r="C42" s="169" t="s">
        <v>1321</v>
      </c>
      <c r="D42" s="154">
        <v>3529.57</v>
      </c>
      <c r="E42" s="154">
        <f t="shared" si="4"/>
        <v>247.06990000000005</v>
      </c>
      <c r="F42" s="154">
        <f t="shared" si="5"/>
        <v>3776.6399000000001</v>
      </c>
      <c r="G42" s="155" t="s">
        <v>2436</v>
      </c>
      <c r="H42" s="151" t="s">
        <v>2354</v>
      </c>
      <c r="I42" s="6">
        <v>1</v>
      </c>
      <c r="J42" s="147">
        <v>45316</v>
      </c>
    </row>
    <row r="43" spans="1:10" s="75" customFormat="1" ht="33.75">
      <c r="A43" s="152" t="s">
        <v>2437</v>
      </c>
      <c r="B43" s="152" t="s">
        <v>1320</v>
      </c>
      <c r="C43" s="169" t="s">
        <v>1321</v>
      </c>
      <c r="D43" s="154">
        <v>2412.89</v>
      </c>
      <c r="E43" s="154">
        <f t="shared" si="4"/>
        <v>168.9023</v>
      </c>
      <c r="F43" s="154">
        <f t="shared" si="5"/>
        <v>2581.7923000000001</v>
      </c>
      <c r="G43" s="155" t="s">
        <v>2438</v>
      </c>
      <c r="H43" s="151" t="s">
        <v>2354</v>
      </c>
      <c r="I43" s="6">
        <v>1</v>
      </c>
      <c r="J43" s="147">
        <v>45316</v>
      </c>
    </row>
    <row r="44" spans="1:10" s="75" customFormat="1" ht="33.75">
      <c r="A44" s="152" t="s">
        <v>2439</v>
      </c>
      <c r="B44" s="152" t="s">
        <v>1415</v>
      </c>
      <c r="C44" s="169" t="s">
        <v>1416</v>
      </c>
      <c r="D44" s="154">
        <v>2365.63</v>
      </c>
      <c r="E44" s="154">
        <f t="shared" si="4"/>
        <v>165.59410000000003</v>
      </c>
      <c r="F44" s="154">
        <f t="shared" si="5"/>
        <v>2531.2241000000004</v>
      </c>
      <c r="G44" s="155" t="s">
        <v>2440</v>
      </c>
      <c r="H44" s="151" t="s">
        <v>2354</v>
      </c>
      <c r="I44" s="6">
        <v>1</v>
      </c>
      <c r="J44" s="147">
        <v>45316</v>
      </c>
    </row>
    <row r="45" spans="1:10" s="75" customFormat="1" ht="33.75">
      <c r="A45" s="152" t="s">
        <v>2441</v>
      </c>
      <c r="B45" s="152" t="s">
        <v>1276</v>
      </c>
      <c r="C45" s="169" t="s">
        <v>1277</v>
      </c>
      <c r="D45" s="154">
        <v>3000</v>
      </c>
      <c r="E45" s="154">
        <f t="shared" si="4"/>
        <v>210.00000000000003</v>
      </c>
      <c r="F45" s="154">
        <f t="shared" si="5"/>
        <v>3210</v>
      </c>
      <c r="G45" s="155" t="s">
        <v>2442</v>
      </c>
      <c r="H45" s="151" t="s">
        <v>2354</v>
      </c>
      <c r="I45" s="6">
        <v>1</v>
      </c>
      <c r="J45" s="147">
        <v>45316</v>
      </c>
    </row>
    <row r="46" spans="1:10" s="75" customFormat="1" ht="33.75">
      <c r="A46" s="152" t="s">
        <v>2443</v>
      </c>
      <c r="B46" s="152" t="s">
        <v>1282</v>
      </c>
      <c r="C46" s="169" t="s">
        <v>1283</v>
      </c>
      <c r="D46" s="154">
        <v>1988.22</v>
      </c>
      <c r="E46" s="154">
        <f t="shared" si="4"/>
        <v>139.17540000000002</v>
      </c>
      <c r="F46" s="154">
        <f t="shared" si="5"/>
        <v>2127.3953999999999</v>
      </c>
      <c r="G46" s="155" t="s">
        <v>2444</v>
      </c>
      <c r="H46" s="151" t="s">
        <v>2354</v>
      </c>
      <c r="I46" s="6">
        <v>1</v>
      </c>
      <c r="J46" s="147">
        <v>45316</v>
      </c>
    </row>
    <row r="47" spans="1:10" s="75" customFormat="1" ht="22.5">
      <c r="A47" s="152" t="s">
        <v>2445</v>
      </c>
      <c r="B47" s="152" t="s">
        <v>1320</v>
      </c>
      <c r="C47" s="169" t="s">
        <v>1321</v>
      </c>
      <c r="D47" s="154">
        <v>4096.0200000000004</v>
      </c>
      <c r="E47" s="154">
        <f t="shared" si="4"/>
        <v>286.72140000000007</v>
      </c>
      <c r="F47" s="154">
        <f t="shared" si="5"/>
        <v>4382.7414000000008</v>
      </c>
      <c r="G47" s="155" t="s">
        <v>2446</v>
      </c>
      <c r="H47" s="151" t="s">
        <v>2354</v>
      </c>
      <c r="I47" s="6">
        <v>1</v>
      </c>
      <c r="J47" s="147">
        <v>45316</v>
      </c>
    </row>
    <row r="48" spans="1:10" s="75" customFormat="1" ht="33.75">
      <c r="A48" s="152" t="s">
        <v>2447</v>
      </c>
      <c r="B48" s="152" t="s">
        <v>2448</v>
      </c>
      <c r="C48" s="169" t="s">
        <v>2449</v>
      </c>
      <c r="D48" s="154">
        <v>14310</v>
      </c>
      <c r="E48" s="154">
        <v>0</v>
      </c>
      <c r="F48" s="154">
        <f t="shared" si="5"/>
        <v>14310</v>
      </c>
      <c r="G48" s="155" t="s">
        <v>2450</v>
      </c>
      <c r="H48" s="151" t="s">
        <v>2354</v>
      </c>
      <c r="I48" s="6">
        <v>12</v>
      </c>
      <c r="J48" s="147">
        <v>45317</v>
      </c>
    </row>
    <row r="49" spans="1:10" s="75" customFormat="1" ht="45">
      <c r="A49" s="152" t="s">
        <v>2451</v>
      </c>
      <c r="B49" s="152" t="s">
        <v>241</v>
      </c>
      <c r="C49" s="169" t="s">
        <v>2452</v>
      </c>
      <c r="D49" s="154">
        <v>5000</v>
      </c>
      <c r="E49" s="154">
        <f>+D49*0.07</f>
        <v>350.00000000000006</v>
      </c>
      <c r="F49" s="154">
        <f>+D49+E49</f>
        <v>5350</v>
      </c>
      <c r="G49" s="155" t="s">
        <v>2453</v>
      </c>
      <c r="H49" s="151" t="s">
        <v>2354</v>
      </c>
      <c r="I49" s="6">
        <v>1</v>
      </c>
      <c r="J49" s="147">
        <v>45317</v>
      </c>
    </row>
    <row r="50" spans="1:10" s="75" customFormat="1" ht="45">
      <c r="A50" s="152" t="s">
        <v>2454</v>
      </c>
      <c r="B50" s="152" t="s">
        <v>1469</v>
      </c>
      <c r="C50" s="169" t="s">
        <v>1470</v>
      </c>
      <c r="D50" s="154">
        <v>1900</v>
      </c>
      <c r="E50" s="154">
        <f>+D50*0.07</f>
        <v>133</v>
      </c>
      <c r="F50" s="154">
        <f>+D50+E50</f>
        <v>2033</v>
      </c>
      <c r="G50" s="155" t="s">
        <v>2455</v>
      </c>
      <c r="H50" s="151" t="s">
        <v>2354</v>
      </c>
      <c r="I50" s="6">
        <v>1</v>
      </c>
      <c r="J50" s="147">
        <v>45317</v>
      </c>
    </row>
    <row r="51" spans="1:10" s="75" customFormat="1" ht="33.75">
      <c r="A51" s="152" t="s">
        <v>2456</v>
      </c>
      <c r="B51" s="152" t="s">
        <v>411</v>
      </c>
      <c r="C51" s="169" t="s">
        <v>412</v>
      </c>
      <c r="D51" s="154">
        <v>9583.2999999999993</v>
      </c>
      <c r="E51" s="154">
        <f t="shared" ref="E51" si="6">+D51*0.07</f>
        <v>670.83100000000002</v>
      </c>
      <c r="F51" s="154">
        <f t="shared" ref="F51:F59" si="7">+D51+E51</f>
        <v>10254.130999999999</v>
      </c>
      <c r="G51" s="155" t="s">
        <v>2457</v>
      </c>
      <c r="H51" s="151" t="s">
        <v>2354</v>
      </c>
      <c r="I51" s="6">
        <v>1</v>
      </c>
      <c r="J51" s="147">
        <v>45321</v>
      </c>
    </row>
    <row r="52" spans="1:10" s="75" customFormat="1" ht="45">
      <c r="A52" s="152" t="s">
        <v>2458</v>
      </c>
      <c r="B52" s="152" t="s">
        <v>2459</v>
      </c>
      <c r="C52" s="169" t="s">
        <v>2460</v>
      </c>
      <c r="D52" s="154">
        <v>9200</v>
      </c>
      <c r="E52" s="154">
        <f>+D52*0.07</f>
        <v>644.00000000000011</v>
      </c>
      <c r="F52" s="154">
        <f t="shared" si="7"/>
        <v>9844</v>
      </c>
      <c r="G52" s="155" t="s">
        <v>2461</v>
      </c>
      <c r="H52" s="151" t="s">
        <v>2354</v>
      </c>
      <c r="I52" s="6">
        <v>5</v>
      </c>
      <c r="J52" s="147">
        <v>45323</v>
      </c>
    </row>
    <row r="53" spans="1:10" s="75" customFormat="1" ht="22.5">
      <c r="A53" s="152" t="s">
        <v>2462</v>
      </c>
      <c r="B53" s="152" t="s">
        <v>302</v>
      </c>
      <c r="C53" s="169" t="s">
        <v>464</v>
      </c>
      <c r="D53" s="154">
        <v>1200</v>
      </c>
      <c r="E53" s="154">
        <f t="shared" ref="E53:E59" si="8">+D53*0.07</f>
        <v>84.000000000000014</v>
      </c>
      <c r="F53" s="154">
        <f t="shared" si="7"/>
        <v>1284</v>
      </c>
      <c r="G53" s="150" t="s">
        <v>2463</v>
      </c>
      <c r="H53" s="151" t="s">
        <v>2354</v>
      </c>
      <c r="I53" s="6">
        <v>1</v>
      </c>
      <c r="J53" s="147">
        <v>45321</v>
      </c>
    </row>
    <row r="54" spans="1:10" s="75" customFormat="1" ht="45">
      <c r="A54" s="152" t="s">
        <v>2464</v>
      </c>
      <c r="B54" s="152" t="s">
        <v>223</v>
      </c>
      <c r="C54" s="169" t="s">
        <v>224</v>
      </c>
      <c r="D54" s="154">
        <v>13413</v>
      </c>
      <c r="E54" s="154">
        <f t="shared" si="8"/>
        <v>938.91000000000008</v>
      </c>
      <c r="F54" s="154">
        <f t="shared" si="7"/>
        <v>14351.91</v>
      </c>
      <c r="G54" s="150" t="s">
        <v>2465</v>
      </c>
      <c r="H54" s="151" t="s">
        <v>2354</v>
      </c>
      <c r="I54" s="6">
        <v>5</v>
      </c>
      <c r="J54" s="147">
        <v>45324</v>
      </c>
    </row>
    <row r="55" spans="1:10" s="75" customFormat="1" ht="45">
      <c r="A55" s="152" t="s">
        <v>2466</v>
      </c>
      <c r="B55" s="152" t="s">
        <v>415</v>
      </c>
      <c r="C55" s="169" t="s">
        <v>416</v>
      </c>
      <c r="D55" s="154">
        <v>14000</v>
      </c>
      <c r="E55" s="154">
        <f t="shared" si="8"/>
        <v>980.00000000000011</v>
      </c>
      <c r="F55" s="154">
        <f t="shared" si="7"/>
        <v>14980</v>
      </c>
      <c r="G55" s="150" t="s">
        <v>2467</v>
      </c>
      <c r="H55" s="151" t="s">
        <v>2354</v>
      </c>
      <c r="I55" s="6">
        <v>3</v>
      </c>
      <c r="J55" s="147">
        <v>45324</v>
      </c>
    </row>
    <row r="56" spans="1:10" s="75" customFormat="1" ht="45">
      <c r="A56" s="152" t="s">
        <v>2468</v>
      </c>
      <c r="B56" s="152" t="s">
        <v>538</v>
      </c>
      <c r="C56" s="169" t="s">
        <v>2469</v>
      </c>
      <c r="D56" s="154">
        <v>10280.370000000001</v>
      </c>
      <c r="E56" s="154">
        <f t="shared" si="8"/>
        <v>719.62590000000012</v>
      </c>
      <c r="F56" s="154">
        <f t="shared" si="7"/>
        <v>10999.995900000002</v>
      </c>
      <c r="G56" s="150" t="s">
        <v>2470</v>
      </c>
      <c r="H56" s="151" t="s">
        <v>2354</v>
      </c>
      <c r="I56" s="6">
        <v>12</v>
      </c>
      <c r="J56" s="147">
        <v>45324</v>
      </c>
    </row>
    <row r="57" spans="1:10" s="75" customFormat="1" ht="33.75">
      <c r="A57" s="152" t="s">
        <v>2471</v>
      </c>
      <c r="B57" s="152" t="s">
        <v>290</v>
      </c>
      <c r="C57" s="169" t="s">
        <v>990</v>
      </c>
      <c r="D57" s="154">
        <v>5490</v>
      </c>
      <c r="E57" s="154">
        <f t="shared" si="8"/>
        <v>384.3</v>
      </c>
      <c r="F57" s="154">
        <f t="shared" si="7"/>
        <v>5874.3</v>
      </c>
      <c r="G57" s="150" t="s">
        <v>2472</v>
      </c>
      <c r="H57" s="151" t="s">
        <v>2354</v>
      </c>
      <c r="I57" s="6">
        <v>1</v>
      </c>
      <c r="J57" s="147">
        <v>45324</v>
      </c>
    </row>
    <row r="58" spans="1:10" s="75" customFormat="1" ht="33.75">
      <c r="A58" s="152" t="s">
        <v>2473</v>
      </c>
      <c r="B58" s="152" t="s">
        <v>1320</v>
      </c>
      <c r="C58" s="169" t="s">
        <v>1321</v>
      </c>
      <c r="D58" s="154">
        <v>1389</v>
      </c>
      <c r="E58" s="154">
        <f t="shared" si="8"/>
        <v>97.23</v>
      </c>
      <c r="F58" s="154">
        <f t="shared" si="7"/>
        <v>1486.23</v>
      </c>
      <c r="G58" s="150" t="s">
        <v>2474</v>
      </c>
      <c r="H58" s="151" t="s">
        <v>2354</v>
      </c>
      <c r="I58" s="6">
        <v>1</v>
      </c>
      <c r="J58" s="147">
        <v>45323</v>
      </c>
    </row>
    <row r="59" spans="1:10" s="75" customFormat="1" ht="33.75">
      <c r="A59" s="152" t="s">
        <v>2475</v>
      </c>
      <c r="B59" s="152" t="s">
        <v>2476</v>
      </c>
      <c r="C59" s="169" t="s">
        <v>2477</v>
      </c>
      <c r="D59" s="154">
        <v>2678</v>
      </c>
      <c r="E59" s="154">
        <f t="shared" si="8"/>
        <v>187.46</v>
      </c>
      <c r="F59" s="154">
        <f t="shared" si="7"/>
        <v>2865.46</v>
      </c>
      <c r="G59" s="150" t="s">
        <v>2478</v>
      </c>
      <c r="H59" s="151" t="s">
        <v>2479</v>
      </c>
      <c r="I59" s="6">
        <v>1</v>
      </c>
      <c r="J59" s="147">
        <v>45328</v>
      </c>
    </row>
    <row r="60" spans="1:10" s="75" customFormat="1">
      <c r="A60" s="191" t="s">
        <v>2480</v>
      </c>
      <c r="B60" s="163"/>
      <c r="C60" s="170"/>
      <c r="D60" s="164"/>
      <c r="E60" s="164"/>
      <c r="F60" s="164"/>
      <c r="G60" s="192" t="s">
        <v>2481</v>
      </c>
      <c r="H60" s="166"/>
      <c r="I60" s="167"/>
      <c r="J60" s="168"/>
    </row>
    <row r="61" spans="1:10" s="75" customFormat="1" ht="33.75">
      <c r="A61" s="152" t="s">
        <v>2482</v>
      </c>
      <c r="B61" s="152" t="s">
        <v>403</v>
      </c>
      <c r="C61" s="169" t="s">
        <v>1083</v>
      </c>
      <c r="D61" s="154">
        <v>1380.4</v>
      </c>
      <c r="E61" s="154">
        <v>91.35</v>
      </c>
      <c r="F61" s="154">
        <f>+D61+E61</f>
        <v>1471.75</v>
      </c>
      <c r="G61" s="150" t="s">
        <v>2483</v>
      </c>
      <c r="H61" s="151" t="s">
        <v>2479</v>
      </c>
      <c r="I61" s="6">
        <v>1</v>
      </c>
      <c r="J61" s="147">
        <v>45328</v>
      </c>
    </row>
    <row r="62" spans="1:10" s="75" customFormat="1" ht="33.75">
      <c r="A62" s="152" t="s">
        <v>2484</v>
      </c>
      <c r="B62" s="152" t="s">
        <v>1282</v>
      </c>
      <c r="C62" s="169" t="s">
        <v>1283</v>
      </c>
      <c r="D62" s="154">
        <v>3729.05</v>
      </c>
      <c r="E62" s="154">
        <f>+D62*0.07</f>
        <v>261.03350000000006</v>
      </c>
      <c r="F62" s="154">
        <f>+D62+E62</f>
        <v>3990.0835000000002</v>
      </c>
      <c r="G62" s="150" t="s">
        <v>2485</v>
      </c>
      <c r="H62" s="151" t="s">
        <v>2479</v>
      </c>
      <c r="I62" s="6">
        <v>1</v>
      </c>
      <c r="J62" s="147">
        <v>45328</v>
      </c>
    </row>
    <row r="63" spans="1:10" s="75" customFormat="1" ht="33.75">
      <c r="A63" s="152" t="s">
        <v>2486</v>
      </c>
      <c r="B63" s="152" t="s">
        <v>2487</v>
      </c>
      <c r="C63" s="169" t="s">
        <v>2488</v>
      </c>
      <c r="D63" s="154">
        <v>5177.7</v>
      </c>
      <c r="E63" s="154">
        <f>+D63*0.07</f>
        <v>362.43900000000002</v>
      </c>
      <c r="F63" s="154">
        <f t="shared" ref="F63:F92" si="9">+D63+E63</f>
        <v>5540.1390000000001</v>
      </c>
      <c r="G63" s="150" t="s">
        <v>2489</v>
      </c>
      <c r="H63" s="151" t="s">
        <v>2354</v>
      </c>
      <c r="I63" s="6">
        <v>1</v>
      </c>
      <c r="J63" s="147">
        <v>45329</v>
      </c>
    </row>
    <row r="64" spans="1:10" s="75" customFormat="1" ht="22.5">
      <c r="A64" s="152" t="s">
        <v>2490</v>
      </c>
      <c r="B64" s="152" t="s">
        <v>282</v>
      </c>
      <c r="C64" s="169" t="s">
        <v>811</v>
      </c>
      <c r="D64" s="154">
        <v>1200</v>
      </c>
      <c r="E64" s="154">
        <f t="shared" ref="E64:E65" si="10">+D64*0.07</f>
        <v>84.000000000000014</v>
      </c>
      <c r="F64" s="154">
        <f t="shared" si="9"/>
        <v>1284</v>
      </c>
      <c r="G64" s="150" t="s">
        <v>2491</v>
      </c>
      <c r="H64" s="151" t="s">
        <v>2354</v>
      </c>
      <c r="I64" s="6">
        <v>1</v>
      </c>
      <c r="J64" s="147">
        <v>45329</v>
      </c>
    </row>
    <row r="65" spans="1:10" s="75" customFormat="1" ht="33.75">
      <c r="A65" s="152" t="s">
        <v>2492</v>
      </c>
      <c r="B65" s="152" t="s">
        <v>1350</v>
      </c>
      <c r="C65" s="169" t="s">
        <v>1351</v>
      </c>
      <c r="D65" s="154">
        <v>1114.75</v>
      </c>
      <c r="E65" s="154">
        <f t="shared" si="10"/>
        <v>78.032500000000013</v>
      </c>
      <c r="F65" s="154">
        <f t="shared" si="9"/>
        <v>1192.7825</v>
      </c>
      <c r="G65" s="150" t="s">
        <v>2493</v>
      </c>
      <c r="H65" s="151" t="s">
        <v>850</v>
      </c>
      <c r="I65" s="6">
        <v>1</v>
      </c>
      <c r="J65" s="147">
        <v>45328</v>
      </c>
    </row>
    <row r="66" spans="1:10" s="75" customFormat="1" ht="45">
      <c r="A66" s="152" t="s">
        <v>2494</v>
      </c>
      <c r="B66" s="152" t="s">
        <v>403</v>
      </c>
      <c r="C66" s="169" t="s">
        <v>1083</v>
      </c>
      <c r="D66" s="154">
        <v>9002.48</v>
      </c>
      <c r="E66" s="154">
        <v>601.13</v>
      </c>
      <c r="F66" s="154">
        <f t="shared" si="9"/>
        <v>9603.6099999999988</v>
      </c>
      <c r="G66" s="150" t="s">
        <v>2495</v>
      </c>
      <c r="H66" s="151" t="s">
        <v>850</v>
      </c>
      <c r="I66" s="6">
        <v>1</v>
      </c>
      <c r="J66" s="147">
        <v>45329</v>
      </c>
    </row>
    <row r="67" spans="1:10" s="75" customFormat="1" ht="22.5">
      <c r="A67" s="152" t="s">
        <v>2496</v>
      </c>
      <c r="B67" s="152" t="s">
        <v>1563</v>
      </c>
      <c r="C67" s="169" t="s">
        <v>1564</v>
      </c>
      <c r="D67" s="154">
        <v>14951.6</v>
      </c>
      <c r="E67" s="154">
        <f>+D67*0.07</f>
        <v>1046.6120000000001</v>
      </c>
      <c r="F67" s="154">
        <f t="shared" si="9"/>
        <v>15998.212</v>
      </c>
      <c r="G67" s="150" t="s">
        <v>2497</v>
      </c>
      <c r="H67" s="151" t="s">
        <v>2354</v>
      </c>
      <c r="I67" s="6">
        <v>2</v>
      </c>
      <c r="J67" s="147">
        <v>45336</v>
      </c>
    </row>
    <row r="68" spans="1:10" s="75" customFormat="1" ht="22.5">
      <c r="A68" s="152" t="s">
        <v>2498</v>
      </c>
      <c r="B68" s="152" t="s">
        <v>958</v>
      </c>
      <c r="C68" s="169" t="s">
        <v>959</v>
      </c>
      <c r="D68" s="154">
        <v>12366</v>
      </c>
      <c r="E68" s="154">
        <f>+D68*0.07</f>
        <v>865.62000000000012</v>
      </c>
      <c r="F68" s="154">
        <f t="shared" si="9"/>
        <v>13231.62</v>
      </c>
      <c r="G68" s="150" t="s">
        <v>2499</v>
      </c>
      <c r="H68" s="151" t="s">
        <v>2354</v>
      </c>
      <c r="I68" s="6">
        <v>2</v>
      </c>
      <c r="J68" s="147">
        <v>45336</v>
      </c>
    </row>
    <row r="69" spans="1:10" s="75" customFormat="1" ht="33.75">
      <c r="A69" s="152" t="s">
        <v>2500</v>
      </c>
      <c r="B69" s="152" t="s">
        <v>1320</v>
      </c>
      <c r="C69" s="169" t="s">
        <v>1321</v>
      </c>
      <c r="D69" s="154">
        <v>9018.2999999999993</v>
      </c>
      <c r="E69" s="154">
        <f>+D69*0.07</f>
        <v>631.28100000000006</v>
      </c>
      <c r="F69" s="154">
        <f t="shared" si="9"/>
        <v>9649.5810000000001</v>
      </c>
      <c r="G69" s="150" t="s">
        <v>2501</v>
      </c>
      <c r="H69" s="151" t="s">
        <v>2354</v>
      </c>
      <c r="I69" s="6">
        <v>1</v>
      </c>
      <c r="J69" s="147">
        <v>45334</v>
      </c>
    </row>
    <row r="70" spans="1:10" s="75" customFormat="1" ht="33.75">
      <c r="A70" s="152" t="s">
        <v>2502</v>
      </c>
      <c r="B70" s="152" t="s">
        <v>1106</v>
      </c>
      <c r="C70" s="169" t="s">
        <v>1107</v>
      </c>
      <c r="D70" s="154">
        <v>1189</v>
      </c>
      <c r="E70" s="154">
        <f t="shared" ref="E70" si="11">+D70*0.07</f>
        <v>83.23</v>
      </c>
      <c r="F70" s="154">
        <f t="shared" si="9"/>
        <v>1272.23</v>
      </c>
      <c r="G70" s="150" t="s">
        <v>2503</v>
      </c>
      <c r="H70" s="151" t="s">
        <v>2354</v>
      </c>
      <c r="I70" s="6">
        <v>2</v>
      </c>
      <c r="J70" s="147">
        <v>45334</v>
      </c>
    </row>
    <row r="71" spans="1:10" s="75" customFormat="1" ht="45">
      <c r="A71" s="152" t="s">
        <v>2504</v>
      </c>
      <c r="B71" s="152" t="s">
        <v>1838</v>
      </c>
      <c r="C71" s="169" t="s">
        <v>1839</v>
      </c>
      <c r="D71" s="154">
        <v>3300</v>
      </c>
      <c r="E71" s="154">
        <v>0</v>
      </c>
      <c r="F71" s="154">
        <f t="shared" si="9"/>
        <v>3300</v>
      </c>
      <c r="G71" s="150" t="s">
        <v>2505</v>
      </c>
      <c r="H71" s="151" t="s">
        <v>2354</v>
      </c>
      <c r="I71" s="6">
        <v>1</v>
      </c>
      <c r="J71" s="147">
        <v>45336</v>
      </c>
    </row>
    <row r="72" spans="1:10" s="75" customFormat="1" ht="22.5">
      <c r="A72" s="152" t="s">
        <v>2506</v>
      </c>
      <c r="B72" s="152" t="s">
        <v>1350</v>
      </c>
      <c r="C72" s="169" t="s">
        <v>1351</v>
      </c>
      <c r="D72" s="154">
        <v>6364.35</v>
      </c>
      <c r="E72" s="154">
        <f>+D72*0.07</f>
        <v>445.50450000000006</v>
      </c>
      <c r="F72" s="154">
        <f t="shared" si="9"/>
        <v>6809.8545000000004</v>
      </c>
      <c r="G72" s="150" t="s">
        <v>2507</v>
      </c>
      <c r="H72" s="151" t="s">
        <v>2354</v>
      </c>
      <c r="I72" s="6">
        <v>1</v>
      </c>
      <c r="J72" s="147">
        <v>45334</v>
      </c>
    </row>
    <row r="73" spans="1:10" s="75" customFormat="1">
      <c r="A73" s="152" t="s">
        <v>2508</v>
      </c>
      <c r="B73" s="163"/>
      <c r="C73" s="170"/>
      <c r="D73" s="164"/>
      <c r="E73" s="164"/>
      <c r="F73" s="164"/>
      <c r="G73" s="192" t="s">
        <v>2481</v>
      </c>
      <c r="H73" s="166"/>
      <c r="I73" s="167"/>
      <c r="J73" s="168"/>
    </row>
    <row r="74" spans="1:10" s="75" customFormat="1" ht="22.5">
      <c r="A74" s="152" t="s">
        <v>2509</v>
      </c>
      <c r="B74" s="152" t="s">
        <v>1320</v>
      </c>
      <c r="C74" s="169" t="s">
        <v>1321</v>
      </c>
      <c r="D74" s="154">
        <v>2779.15</v>
      </c>
      <c r="E74" s="154">
        <f>+D74*0.07</f>
        <v>194.54050000000004</v>
      </c>
      <c r="F74" s="154">
        <f t="shared" si="9"/>
        <v>2973.6905000000002</v>
      </c>
      <c r="G74" s="150" t="s">
        <v>2510</v>
      </c>
      <c r="H74" s="151" t="s">
        <v>2354</v>
      </c>
      <c r="I74" s="6">
        <v>1</v>
      </c>
      <c r="J74" s="147">
        <v>45334</v>
      </c>
    </row>
    <row r="75" spans="1:10" s="75" customFormat="1" ht="22.5">
      <c r="A75" s="152" t="s">
        <v>2511</v>
      </c>
      <c r="B75" s="152" t="s">
        <v>1328</v>
      </c>
      <c r="C75" s="169" t="s">
        <v>1329</v>
      </c>
      <c r="D75" s="154">
        <v>12029.64</v>
      </c>
      <c r="E75" s="154">
        <f>+D75*0.07</f>
        <v>842.0748000000001</v>
      </c>
      <c r="F75" s="154">
        <f t="shared" si="9"/>
        <v>12871.7148</v>
      </c>
      <c r="G75" s="150" t="s">
        <v>2512</v>
      </c>
      <c r="H75" s="151" t="s">
        <v>2354</v>
      </c>
      <c r="I75" s="6">
        <v>1</v>
      </c>
      <c r="J75" s="147">
        <v>45336</v>
      </c>
    </row>
    <row r="76" spans="1:10" s="75" customFormat="1" ht="22.5">
      <c r="A76" s="152" t="s">
        <v>2513</v>
      </c>
      <c r="B76" s="152" t="s">
        <v>1389</v>
      </c>
      <c r="C76" s="169" t="s">
        <v>1390</v>
      </c>
      <c r="D76" s="154">
        <v>6104.98</v>
      </c>
      <c r="E76" s="154">
        <v>419.67</v>
      </c>
      <c r="F76" s="154">
        <f>+D76+E76</f>
        <v>6524.65</v>
      </c>
      <c r="G76" s="150" t="s">
        <v>2514</v>
      </c>
      <c r="H76" s="151" t="s">
        <v>2354</v>
      </c>
      <c r="I76" s="6">
        <v>1</v>
      </c>
      <c r="J76" s="147">
        <v>45336</v>
      </c>
    </row>
    <row r="77" spans="1:10" s="75" customFormat="1">
      <c r="A77" s="152" t="s">
        <v>2515</v>
      </c>
      <c r="B77" s="152"/>
      <c r="C77" s="169"/>
      <c r="D77" s="154"/>
      <c r="E77" s="154"/>
      <c r="F77" s="154"/>
      <c r="G77" s="192" t="s">
        <v>2481</v>
      </c>
      <c r="H77" s="151"/>
      <c r="I77" s="6"/>
      <c r="J77" s="147"/>
    </row>
    <row r="78" spans="1:10" s="75" customFormat="1" ht="45">
      <c r="A78" s="152" t="s">
        <v>2516</v>
      </c>
      <c r="B78" s="152" t="s">
        <v>1320</v>
      </c>
      <c r="C78" s="169" t="s">
        <v>1321</v>
      </c>
      <c r="D78" s="154">
        <v>3046.15</v>
      </c>
      <c r="E78" s="154">
        <f>+D78*0.07</f>
        <v>213.23050000000003</v>
      </c>
      <c r="F78" s="154">
        <f t="shared" si="9"/>
        <v>3259.3805000000002</v>
      </c>
      <c r="G78" s="150" t="s">
        <v>2517</v>
      </c>
      <c r="H78" s="151" t="s">
        <v>2354</v>
      </c>
      <c r="I78" s="6">
        <v>1</v>
      </c>
      <c r="J78" s="147">
        <v>45336</v>
      </c>
    </row>
    <row r="79" spans="1:10" s="75" customFormat="1" ht="45">
      <c r="A79" s="152" t="s">
        <v>2518</v>
      </c>
      <c r="B79" s="152" t="s">
        <v>403</v>
      </c>
      <c r="C79" s="169" t="s">
        <v>1083</v>
      </c>
      <c r="D79" s="154">
        <v>1394.8</v>
      </c>
      <c r="E79" s="154">
        <v>86.9</v>
      </c>
      <c r="F79" s="154">
        <f t="shared" si="9"/>
        <v>1481.7</v>
      </c>
      <c r="G79" s="150" t="s">
        <v>2519</v>
      </c>
      <c r="H79" s="151" t="s">
        <v>2354</v>
      </c>
      <c r="I79" s="6">
        <v>1</v>
      </c>
      <c r="J79" s="147">
        <v>45337</v>
      </c>
    </row>
    <row r="80" spans="1:10" s="75" customFormat="1" ht="45">
      <c r="A80" s="152" t="s">
        <v>2520</v>
      </c>
      <c r="B80" s="152" t="s">
        <v>2521</v>
      </c>
      <c r="C80" s="169" t="s">
        <v>2522</v>
      </c>
      <c r="D80" s="154">
        <v>1500</v>
      </c>
      <c r="E80" s="154">
        <f>+D80*0.07</f>
        <v>105.00000000000001</v>
      </c>
      <c r="F80" s="154">
        <f t="shared" si="9"/>
        <v>1605</v>
      </c>
      <c r="G80" s="150" t="s">
        <v>2523</v>
      </c>
      <c r="H80" s="151" t="s">
        <v>2354</v>
      </c>
      <c r="I80" s="6">
        <v>2</v>
      </c>
      <c r="J80" s="147">
        <v>45338</v>
      </c>
    </row>
    <row r="81" spans="1:10" s="75" customFormat="1" ht="33.75">
      <c r="A81" s="152" t="s">
        <v>2524</v>
      </c>
      <c r="B81" s="152" t="s">
        <v>1415</v>
      </c>
      <c r="C81" s="169" t="s">
        <v>1416</v>
      </c>
      <c r="D81" s="154">
        <v>1431.67</v>
      </c>
      <c r="E81" s="154">
        <f>+D81*0.07</f>
        <v>100.21690000000001</v>
      </c>
      <c r="F81" s="154">
        <f t="shared" si="9"/>
        <v>1531.8869</v>
      </c>
      <c r="G81" s="150" t="s">
        <v>2525</v>
      </c>
      <c r="H81" s="151" t="s">
        <v>2354</v>
      </c>
      <c r="I81" s="6">
        <v>1</v>
      </c>
      <c r="J81" s="147">
        <v>45338</v>
      </c>
    </row>
    <row r="82" spans="1:10" s="75" customFormat="1" ht="22.5">
      <c r="A82" s="152" t="s">
        <v>2526</v>
      </c>
      <c r="B82" s="152" t="s">
        <v>2527</v>
      </c>
      <c r="C82" s="169" t="s">
        <v>2528</v>
      </c>
      <c r="D82" s="154">
        <v>14959.2</v>
      </c>
      <c r="E82" s="154">
        <f>+D82*0.07</f>
        <v>1047.1440000000002</v>
      </c>
      <c r="F82" s="154">
        <f t="shared" si="9"/>
        <v>16006.344000000001</v>
      </c>
      <c r="G82" s="150" t="s">
        <v>2529</v>
      </c>
      <c r="H82" s="151" t="s">
        <v>2354</v>
      </c>
      <c r="I82" s="6">
        <v>12</v>
      </c>
      <c r="J82" s="147">
        <v>45338</v>
      </c>
    </row>
    <row r="83" spans="1:10" s="75" customFormat="1" ht="22.5">
      <c r="A83" s="152" t="s">
        <v>2530</v>
      </c>
      <c r="B83" s="152" t="s">
        <v>1389</v>
      </c>
      <c r="C83" s="169" t="s">
        <v>1390</v>
      </c>
      <c r="D83" s="154">
        <v>2139.1799999999998</v>
      </c>
      <c r="E83" s="154">
        <v>143.4</v>
      </c>
      <c r="F83" s="154">
        <f t="shared" si="9"/>
        <v>2282.58</v>
      </c>
      <c r="G83" s="155" t="s">
        <v>2531</v>
      </c>
      <c r="H83" s="151" t="s">
        <v>2354</v>
      </c>
      <c r="I83" s="6">
        <v>1</v>
      </c>
      <c r="J83" s="147">
        <v>45338</v>
      </c>
    </row>
    <row r="84" spans="1:10" s="75" customFormat="1" ht="45">
      <c r="A84" s="152" t="s">
        <v>2532</v>
      </c>
      <c r="B84" s="152" t="s">
        <v>2293</v>
      </c>
      <c r="C84" s="169" t="s">
        <v>2294</v>
      </c>
      <c r="D84" s="154">
        <v>14776.82</v>
      </c>
      <c r="E84" s="154">
        <v>0</v>
      </c>
      <c r="F84" s="154">
        <f t="shared" si="9"/>
        <v>14776.82</v>
      </c>
      <c r="G84" s="155" t="s">
        <v>2700</v>
      </c>
      <c r="H84" s="151" t="s">
        <v>2354</v>
      </c>
      <c r="I84" s="6">
        <v>4</v>
      </c>
      <c r="J84" s="147">
        <v>45342</v>
      </c>
    </row>
    <row r="85" spans="1:10" s="75" customFormat="1" ht="33.75">
      <c r="A85" s="152" t="s">
        <v>2533</v>
      </c>
      <c r="B85" s="152" t="s">
        <v>2534</v>
      </c>
      <c r="C85" s="169" t="s">
        <v>2535</v>
      </c>
      <c r="D85" s="154">
        <v>14800</v>
      </c>
      <c r="E85" s="154">
        <f t="shared" ref="E85:E91" si="12">+D85*0.07</f>
        <v>1036</v>
      </c>
      <c r="F85" s="154">
        <f t="shared" si="9"/>
        <v>15836</v>
      </c>
      <c r="G85" s="155" t="s">
        <v>2536</v>
      </c>
      <c r="H85" s="151" t="s">
        <v>2354</v>
      </c>
      <c r="I85" s="6">
        <v>4</v>
      </c>
      <c r="J85" s="147">
        <v>45342</v>
      </c>
    </row>
    <row r="86" spans="1:10" s="75" customFormat="1" ht="33.75">
      <c r="A86" s="152" t="s">
        <v>2537</v>
      </c>
      <c r="B86" s="152" t="s">
        <v>1286</v>
      </c>
      <c r="C86" s="169" t="s">
        <v>1287</v>
      </c>
      <c r="D86" s="154">
        <v>2572.1799999999998</v>
      </c>
      <c r="E86" s="154">
        <f t="shared" si="12"/>
        <v>180.05260000000001</v>
      </c>
      <c r="F86" s="154">
        <f t="shared" si="9"/>
        <v>2752.2325999999998</v>
      </c>
      <c r="G86" s="155" t="s">
        <v>2538</v>
      </c>
      <c r="H86" s="151" t="s">
        <v>2354</v>
      </c>
      <c r="I86" s="6">
        <v>1</v>
      </c>
      <c r="J86" s="147">
        <v>45342</v>
      </c>
    </row>
    <row r="87" spans="1:10" s="75" customFormat="1" ht="22.5">
      <c r="A87" s="152" t="s">
        <v>2539</v>
      </c>
      <c r="B87" s="152" t="s">
        <v>718</v>
      </c>
      <c r="C87" s="169" t="s">
        <v>719</v>
      </c>
      <c r="D87" s="154">
        <v>4300</v>
      </c>
      <c r="E87" s="154">
        <f t="shared" si="12"/>
        <v>301.00000000000006</v>
      </c>
      <c r="F87" s="154">
        <f t="shared" si="9"/>
        <v>4601</v>
      </c>
      <c r="G87" s="155" t="s">
        <v>2540</v>
      </c>
      <c r="H87" s="151" t="s">
        <v>2354</v>
      </c>
      <c r="I87" s="6">
        <v>4</v>
      </c>
      <c r="J87" s="147">
        <v>45343</v>
      </c>
    </row>
    <row r="88" spans="1:10" s="75" customFormat="1" ht="33.75">
      <c r="A88" s="152" t="s">
        <v>2541</v>
      </c>
      <c r="B88" s="152" t="s">
        <v>271</v>
      </c>
      <c r="C88" s="169" t="s">
        <v>617</v>
      </c>
      <c r="D88" s="154">
        <v>6607</v>
      </c>
      <c r="E88" s="154">
        <f t="shared" si="12"/>
        <v>462.49000000000007</v>
      </c>
      <c r="F88" s="154">
        <f t="shared" si="9"/>
        <v>7069.49</v>
      </c>
      <c r="G88" s="155" t="s">
        <v>2542</v>
      </c>
      <c r="H88" s="151" t="s">
        <v>2354</v>
      </c>
      <c r="I88" s="6">
        <v>12</v>
      </c>
      <c r="J88" s="147">
        <v>45343</v>
      </c>
    </row>
    <row r="89" spans="1:10" s="75" customFormat="1" ht="45">
      <c r="A89" s="152" t="s">
        <v>2543</v>
      </c>
      <c r="B89" s="152" t="s">
        <v>2293</v>
      </c>
      <c r="C89" s="169" t="s">
        <v>2294</v>
      </c>
      <c r="D89" s="154">
        <v>13200.16</v>
      </c>
      <c r="E89" s="154">
        <f t="shared" si="12"/>
        <v>924.01120000000003</v>
      </c>
      <c r="F89" s="154">
        <f t="shared" si="9"/>
        <v>14124.171200000001</v>
      </c>
      <c r="G89" s="155" t="s">
        <v>2544</v>
      </c>
      <c r="H89" s="151" t="s">
        <v>2354</v>
      </c>
      <c r="I89" s="6">
        <v>4</v>
      </c>
      <c r="J89" s="147">
        <v>45343</v>
      </c>
    </row>
    <row r="90" spans="1:10" s="75" customFormat="1" ht="45">
      <c r="A90" s="152" t="s">
        <v>2545</v>
      </c>
      <c r="B90" s="152" t="s">
        <v>1012</v>
      </c>
      <c r="C90" s="169" t="s">
        <v>1013</v>
      </c>
      <c r="D90" s="154">
        <v>1824</v>
      </c>
      <c r="E90" s="154">
        <f t="shared" si="12"/>
        <v>127.68</v>
      </c>
      <c r="F90" s="154">
        <f t="shared" si="9"/>
        <v>1951.68</v>
      </c>
      <c r="G90" s="155" t="s">
        <v>2546</v>
      </c>
      <c r="H90" s="151" t="s">
        <v>2354</v>
      </c>
      <c r="I90" s="6">
        <v>4</v>
      </c>
      <c r="J90" s="147">
        <v>45344</v>
      </c>
    </row>
    <row r="91" spans="1:10" s="75" customFormat="1" ht="33.75">
      <c r="A91" s="152" t="s">
        <v>2547</v>
      </c>
      <c r="B91" s="152" t="s">
        <v>1320</v>
      </c>
      <c r="C91" s="169" t="s">
        <v>1321</v>
      </c>
      <c r="D91" s="154">
        <v>1251.96</v>
      </c>
      <c r="E91" s="154">
        <f t="shared" si="12"/>
        <v>87.637200000000007</v>
      </c>
      <c r="F91" s="154">
        <f t="shared" si="9"/>
        <v>1339.5972000000002</v>
      </c>
      <c r="G91" s="155" t="s">
        <v>2548</v>
      </c>
      <c r="H91" s="151" t="s">
        <v>2354</v>
      </c>
      <c r="I91" s="6">
        <v>1</v>
      </c>
      <c r="J91" s="147">
        <v>45344</v>
      </c>
    </row>
    <row r="92" spans="1:10" s="75" customFormat="1" ht="22.5">
      <c r="A92" s="152" t="s">
        <v>2549</v>
      </c>
      <c r="B92" s="152" t="s">
        <v>2550</v>
      </c>
      <c r="C92" s="169" t="s">
        <v>2551</v>
      </c>
      <c r="D92" s="154">
        <v>1480</v>
      </c>
      <c r="E92" s="154">
        <v>0</v>
      </c>
      <c r="F92" s="154">
        <f t="shared" si="9"/>
        <v>1480</v>
      </c>
      <c r="G92" s="155" t="s">
        <v>2552</v>
      </c>
      <c r="H92" s="151" t="s">
        <v>2553</v>
      </c>
      <c r="I92" s="6">
        <v>1</v>
      </c>
      <c r="J92" s="147">
        <v>45348</v>
      </c>
    </row>
    <row r="93" spans="1:10" s="75" customFormat="1" ht="22.5">
      <c r="A93" s="152" t="s">
        <v>2554</v>
      </c>
      <c r="B93" s="152" t="s">
        <v>1328</v>
      </c>
      <c r="C93" s="169" t="s">
        <v>1329</v>
      </c>
      <c r="D93" s="154">
        <v>2750.07</v>
      </c>
      <c r="E93" s="154">
        <f>+D93*0.07</f>
        <v>192.50490000000002</v>
      </c>
      <c r="F93" s="154">
        <f>+D93+E93</f>
        <v>2942.5749000000001</v>
      </c>
      <c r="G93" s="155" t="s">
        <v>2555</v>
      </c>
      <c r="H93" s="151" t="s">
        <v>2354</v>
      </c>
      <c r="I93" s="6">
        <v>1</v>
      </c>
      <c r="J93" s="147">
        <v>45350</v>
      </c>
    </row>
    <row r="94" spans="1:10" s="75" customFormat="1" ht="22.5">
      <c r="A94" s="152" t="s">
        <v>2556</v>
      </c>
      <c r="B94" s="152" t="s">
        <v>1415</v>
      </c>
      <c r="C94" s="169" t="s">
        <v>1416</v>
      </c>
      <c r="D94" s="154">
        <v>1837.31</v>
      </c>
      <c r="E94" s="154">
        <f>+D94*0.07</f>
        <v>128.61170000000001</v>
      </c>
      <c r="F94" s="154">
        <f>+D94+E94</f>
        <v>1965.9216999999999</v>
      </c>
      <c r="G94" s="155" t="s">
        <v>2557</v>
      </c>
      <c r="H94" s="151" t="s">
        <v>2354</v>
      </c>
      <c r="I94" s="6">
        <v>1</v>
      </c>
      <c r="J94" s="147">
        <v>45349</v>
      </c>
    </row>
    <row r="95" spans="1:10" s="75" customFormat="1" ht="33.75">
      <c r="A95" s="152" t="s">
        <v>2558</v>
      </c>
      <c r="B95" s="152" t="s">
        <v>1389</v>
      </c>
      <c r="C95" s="169" t="s">
        <v>1390</v>
      </c>
      <c r="D95" s="154">
        <v>5270</v>
      </c>
      <c r="E95" s="154">
        <f>+D95*0.07</f>
        <v>368.90000000000003</v>
      </c>
      <c r="F95" s="154">
        <f>+D95+E95</f>
        <v>5638.9</v>
      </c>
      <c r="G95" s="155" t="s">
        <v>2559</v>
      </c>
      <c r="H95" s="151" t="s">
        <v>2354</v>
      </c>
      <c r="I95" s="6">
        <v>1</v>
      </c>
      <c r="J95" s="147">
        <v>45349</v>
      </c>
    </row>
    <row r="96" spans="1:10" s="75" customFormat="1" ht="22.5">
      <c r="A96" s="152" t="s">
        <v>2560</v>
      </c>
      <c r="B96" s="152" t="s">
        <v>1282</v>
      </c>
      <c r="C96" s="169" t="s">
        <v>1283</v>
      </c>
      <c r="D96" s="154">
        <v>2636.06</v>
      </c>
      <c r="E96" s="154">
        <f t="shared" ref="E96:E108" si="13">+D96*0.07</f>
        <v>184.52420000000001</v>
      </c>
      <c r="F96" s="154">
        <f t="shared" ref="F96:F108" si="14">+D96+E96</f>
        <v>2820.5841999999998</v>
      </c>
      <c r="G96" s="155" t="s">
        <v>2561</v>
      </c>
      <c r="H96" s="151" t="s">
        <v>2354</v>
      </c>
      <c r="I96" s="6">
        <v>1</v>
      </c>
      <c r="J96" s="147">
        <v>45350</v>
      </c>
    </row>
    <row r="97" spans="1:10" s="75" customFormat="1" ht="33.75">
      <c r="A97" s="152" t="s">
        <v>2562</v>
      </c>
      <c r="B97" s="152" t="s">
        <v>1328</v>
      </c>
      <c r="C97" s="169" t="s">
        <v>1329</v>
      </c>
      <c r="D97" s="154">
        <v>4002.15</v>
      </c>
      <c r="E97" s="154">
        <f t="shared" si="13"/>
        <v>280.15050000000002</v>
      </c>
      <c r="F97" s="154">
        <f t="shared" si="14"/>
        <v>4282.3005000000003</v>
      </c>
      <c r="G97" s="155" t="s">
        <v>2563</v>
      </c>
      <c r="H97" s="151" t="s">
        <v>2354</v>
      </c>
      <c r="I97" s="6">
        <v>1</v>
      </c>
      <c r="J97" s="147">
        <v>45350</v>
      </c>
    </row>
    <row r="98" spans="1:10" s="75" customFormat="1" ht="22.5">
      <c r="A98" s="152" t="s">
        <v>2564</v>
      </c>
      <c r="B98" s="152" t="s">
        <v>1320</v>
      </c>
      <c r="C98" s="169" t="s">
        <v>1321</v>
      </c>
      <c r="D98" s="154">
        <v>4679.41</v>
      </c>
      <c r="E98" s="154">
        <f t="shared" si="13"/>
        <v>327.55870000000004</v>
      </c>
      <c r="F98" s="154">
        <f t="shared" si="14"/>
        <v>5006.9686999999994</v>
      </c>
      <c r="G98" s="155" t="s">
        <v>2565</v>
      </c>
      <c r="H98" s="151" t="s">
        <v>2354</v>
      </c>
      <c r="I98" s="6">
        <v>1</v>
      </c>
      <c r="J98" s="147">
        <v>45350</v>
      </c>
    </row>
    <row r="99" spans="1:10" s="75" customFormat="1" ht="33.75">
      <c r="A99" s="152" t="s">
        <v>2566</v>
      </c>
      <c r="B99" s="152" t="s">
        <v>1282</v>
      </c>
      <c r="C99" s="169" t="s">
        <v>1283</v>
      </c>
      <c r="D99" s="154">
        <v>1835.11</v>
      </c>
      <c r="E99" s="154">
        <f t="shared" si="13"/>
        <v>128.45770000000002</v>
      </c>
      <c r="F99" s="154">
        <f t="shared" si="14"/>
        <v>1963.5676999999998</v>
      </c>
      <c r="G99" s="155" t="s">
        <v>2567</v>
      </c>
      <c r="H99" s="151" t="s">
        <v>2354</v>
      </c>
      <c r="I99" s="6">
        <v>1</v>
      </c>
      <c r="J99" s="147">
        <v>45350</v>
      </c>
    </row>
    <row r="100" spans="1:10" s="75" customFormat="1" ht="33.75">
      <c r="A100" s="152" t="s">
        <v>2568</v>
      </c>
      <c r="B100" s="152" t="s">
        <v>271</v>
      </c>
      <c r="C100" s="169" t="s">
        <v>617</v>
      </c>
      <c r="D100" s="154">
        <v>8700</v>
      </c>
      <c r="E100" s="154">
        <f t="shared" si="13"/>
        <v>609.00000000000011</v>
      </c>
      <c r="F100" s="154">
        <f t="shared" si="14"/>
        <v>9309</v>
      </c>
      <c r="G100" s="155" t="s">
        <v>2569</v>
      </c>
      <c r="H100" s="151" t="s">
        <v>2354</v>
      </c>
      <c r="I100" s="6">
        <v>6</v>
      </c>
      <c r="J100" s="147">
        <v>45350</v>
      </c>
    </row>
    <row r="101" spans="1:10" s="75" customFormat="1" ht="22.5">
      <c r="A101" s="152" t="s">
        <v>2570</v>
      </c>
      <c r="B101" s="152" t="s">
        <v>271</v>
      </c>
      <c r="C101" s="169" t="s">
        <v>617</v>
      </c>
      <c r="D101" s="154">
        <v>8700</v>
      </c>
      <c r="E101" s="154">
        <f t="shared" si="13"/>
        <v>609.00000000000011</v>
      </c>
      <c r="F101" s="154">
        <f t="shared" si="14"/>
        <v>9309</v>
      </c>
      <c r="G101" s="155" t="s">
        <v>2571</v>
      </c>
      <c r="H101" s="151" t="s">
        <v>2354</v>
      </c>
      <c r="I101" s="6">
        <v>3</v>
      </c>
      <c r="J101" s="147">
        <v>45350</v>
      </c>
    </row>
    <row r="102" spans="1:10" s="75" customFormat="1" ht="22.5">
      <c r="A102" s="152" t="s">
        <v>2572</v>
      </c>
      <c r="B102" s="152" t="s">
        <v>2573</v>
      </c>
      <c r="C102" s="169" t="s">
        <v>2574</v>
      </c>
      <c r="D102" s="154">
        <v>1574.64</v>
      </c>
      <c r="E102" s="154">
        <f t="shared" si="13"/>
        <v>110.22480000000002</v>
      </c>
      <c r="F102" s="154">
        <f t="shared" si="14"/>
        <v>1684.8648000000001</v>
      </c>
      <c r="G102" s="155" t="s">
        <v>2575</v>
      </c>
      <c r="H102" s="151" t="s">
        <v>2354</v>
      </c>
      <c r="I102" s="6">
        <v>1</v>
      </c>
      <c r="J102" s="147">
        <v>45350</v>
      </c>
    </row>
    <row r="103" spans="1:10" s="75" customFormat="1" ht="33.75">
      <c r="A103" s="152" t="s">
        <v>2576</v>
      </c>
      <c r="B103" s="152" t="s">
        <v>362</v>
      </c>
      <c r="C103" s="169" t="s">
        <v>756</v>
      </c>
      <c r="D103" s="154">
        <v>3360</v>
      </c>
      <c r="E103" s="154">
        <f t="shared" si="13"/>
        <v>235.20000000000002</v>
      </c>
      <c r="F103" s="154">
        <f t="shared" si="14"/>
        <v>3595.2</v>
      </c>
      <c r="G103" s="155" t="s">
        <v>2577</v>
      </c>
      <c r="H103" s="151" t="s">
        <v>2354</v>
      </c>
      <c r="I103" s="6">
        <v>1</v>
      </c>
      <c r="J103" s="147">
        <v>45351</v>
      </c>
    </row>
    <row r="104" spans="1:10" s="75" customFormat="1" ht="33.75">
      <c r="A104" s="152" t="s">
        <v>2578</v>
      </c>
      <c r="B104" s="152" t="s">
        <v>1286</v>
      </c>
      <c r="C104" s="169" t="s">
        <v>1287</v>
      </c>
      <c r="D104" s="154">
        <v>2376.1799999999998</v>
      </c>
      <c r="E104" s="154">
        <f t="shared" si="13"/>
        <v>166.33260000000001</v>
      </c>
      <c r="F104" s="154">
        <f t="shared" si="14"/>
        <v>2542.5126</v>
      </c>
      <c r="G104" s="155" t="s">
        <v>2579</v>
      </c>
      <c r="H104" s="151" t="s">
        <v>2354</v>
      </c>
      <c r="I104" s="6">
        <v>1</v>
      </c>
      <c r="J104" s="147">
        <v>45351</v>
      </c>
    </row>
    <row r="105" spans="1:10" s="75" customFormat="1" ht="22.5">
      <c r="A105" s="152" t="s">
        <v>2580</v>
      </c>
      <c r="B105" s="152" t="s">
        <v>1320</v>
      </c>
      <c r="C105" s="169" t="s">
        <v>1321</v>
      </c>
      <c r="D105" s="154">
        <v>2435.12</v>
      </c>
      <c r="E105" s="154">
        <f t="shared" si="13"/>
        <v>170.45840000000001</v>
      </c>
      <c r="F105" s="154">
        <f t="shared" si="14"/>
        <v>2605.5783999999999</v>
      </c>
      <c r="G105" s="155" t="s">
        <v>2581</v>
      </c>
      <c r="H105" s="151" t="s">
        <v>2354</v>
      </c>
      <c r="I105" s="6">
        <v>1</v>
      </c>
      <c r="J105" s="147">
        <v>45351</v>
      </c>
    </row>
    <row r="106" spans="1:10" s="75" customFormat="1" ht="22.5">
      <c r="A106" s="152" t="s">
        <v>2582</v>
      </c>
      <c r="B106" s="152" t="s">
        <v>2583</v>
      </c>
      <c r="C106" s="169" t="s">
        <v>2584</v>
      </c>
      <c r="D106" s="154">
        <v>1559.48</v>
      </c>
      <c r="E106" s="154">
        <f t="shared" si="13"/>
        <v>109.16360000000002</v>
      </c>
      <c r="F106" s="154">
        <f t="shared" si="14"/>
        <v>1668.6436000000001</v>
      </c>
      <c r="G106" s="155" t="s">
        <v>2585</v>
      </c>
      <c r="H106" s="151" t="s">
        <v>2553</v>
      </c>
      <c r="I106" s="6">
        <v>1</v>
      </c>
      <c r="J106" s="147">
        <v>45371</v>
      </c>
    </row>
    <row r="107" spans="1:10" s="75" customFormat="1" ht="33.75">
      <c r="A107" s="152" t="s">
        <v>2586</v>
      </c>
      <c r="B107" s="152" t="s">
        <v>1973</v>
      </c>
      <c r="C107" s="169" t="s">
        <v>2587</v>
      </c>
      <c r="D107" s="154">
        <v>5760</v>
      </c>
      <c r="E107" s="154">
        <f t="shared" si="13"/>
        <v>403.20000000000005</v>
      </c>
      <c r="F107" s="154">
        <f t="shared" si="14"/>
        <v>6163.2</v>
      </c>
      <c r="G107" s="155" t="s">
        <v>2588</v>
      </c>
      <c r="H107" s="151" t="s">
        <v>837</v>
      </c>
      <c r="I107" s="6">
        <v>12</v>
      </c>
      <c r="J107" s="147">
        <v>45352</v>
      </c>
    </row>
    <row r="108" spans="1:10" s="75" customFormat="1" ht="33.75">
      <c r="A108" s="152" t="s">
        <v>2589</v>
      </c>
      <c r="B108" s="152" t="s">
        <v>714</v>
      </c>
      <c r="C108" s="169" t="s">
        <v>823</v>
      </c>
      <c r="D108" s="154">
        <v>3600</v>
      </c>
      <c r="E108" s="154">
        <f t="shared" si="13"/>
        <v>252.00000000000003</v>
      </c>
      <c r="F108" s="154">
        <f t="shared" si="14"/>
        <v>3852</v>
      </c>
      <c r="G108" s="155" t="s">
        <v>2590</v>
      </c>
      <c r="H108" s="151" t="s">
        <v>837</v>
      </c>
      <c r="I108" s="6">
        <v>2</v>
      </c>
      <c r="J108" s="147">
        <v>45352</v>
      </c>
    </row>
    <row r="109" spans="1:10" s="75" customFormat="1" ht="45">
      <c r="A109" s="152" t="s">
        <v>2591</v>
      </c>
      <c r="B109" s="152" t="s">
        <v>2592</v>
      </c>
      <c r="C109" s="169" t="s">
        <v>2593</v>
      </c>
      <c r="D109" s="154">
        <v>1802.39</v>
      </c>
      <c r="E109" s="154">
        <v>125.82</v>
      </c>
      <c r="F109" s="154">
        <f>+D109+E109</f>
        <v>1928.21</v>
      </c>
      <c r="G109" s="155" t="s">
        <v>2594</v>
      </c>
      <c r="H109" s="151" t="s">
        <v>837</v>
      </c>
      <c r="I109" s="6">
        <v>1</v>
      </c>
      <c r="J109" s="147">
        <v>45352</v>
      </c>
    </row>
    <row r="110" spans="1:10" s="75" customFormat="1" ht="22.5">
      <c r="A110" s="152" t="s">
        <v>2595</v>
      </c>
      <c r="B110" s="152" t="s">
        <v>1415</v>
      </c>
      <c r="C110" s="169" t="s">
        <v>1416</v>
      </c>
      <c r="D110" s="154">
        <v>1945.04</v>
      </c>
      <c r="E110" s="154">
        <f>+D110*0.07</f>
        <v>136.15280000000001</v>
      </c>
      <c r="F110" s="154">
        <f>+D110+E110</f>
        <v>2081.1927999999998</v>
      </c>
      <c r="G110" s="155" t="s">
        <v>2596</v>
      </c>
      <c r="H110" s="151" t="s">
        <v>837</v>
      </c>
      <c r="I110" s="6">
        <v>1</v>
      </c>
      <c r="J110" s="147">
        <v>45327</v>
      </c>
    </row>
    <row r="111" spans="1:10" s="75" customFormat="1" ht="33.75">
      <c r="A111" s="152" t="s">
        <v>2597</v>
      </c>
      <c r="B111" s="152" t="s">
        <v>362</v>
      </c>
      <c r="C111" s="169" t="s">
        <v>756</v>
      </c>
      <c r="D111" s="154">
        <v>3520</v>
      </c>
      <c r="E111" s="154">
        <f>+D111*0.07</f>
        <v>246.40000000000003</v>
      </c>
      <c r="F111" s="154">
        <f>+D111+E111</f>
        <v>3766.4</v>
      </c>
      <c r="G111" s="155" t="s">
        <v>2598</v>
      </c>
      <c r="H111" s="151" t="s">
        <v>837</v>
      </c>
      <c r="I111" s="6">
        <v>1</v>
      </c>
      <c r="J111" s="147">
        <v>45327</v>
      </c>
    </row>
    <row r="112" spans="1:10" s="75" customFormat="1" ht="33.75">
      <c r="A112" s="152" t="s">
        <v>2599</v>
      </c>
      <c r="B112" s="152" t="s">
        <v>1320</v>
      </c>
      <c r="C112" s="169" t="s">
        <v>1321</v>
      </c>
      <c r="D112" s="154">
        <v>2972.35</v>
      </c>
      <c r="E112" s="154">
        <f t="shared" ref="E112:E122" si="15">+D112*0.07</f>
        <v>208.06450000000001</v>
      </c>
      <c r="F112" s="154">
        <f t="shared" ref="F112:F152" si="16">+D112+E112</f>
        <v>3180.4144999999999</v>
      </c>
      <c r="G112" s="155" t="s">
        <v>2600</v>
      </c>
      <c r="H112" s="151" t="s">
        <v>837</v>
      </c>
      <c r="I112" s="6">
        <v>1</v>
      </c>
      <c r="J112" s="147">
        <v>45327</v>
      </c>
    </row>
    <row r="113" spans="1:10" s="75" customFormat="1" ht="22.5">
      <c r="A113" s="152" t="s">
        <v>2601</v>
      </c>
      <c r="B113" s="152" t="s">
        <v>1415</v>
      </c>
      <c r="C113" s="169" t="s">
        <v>1416</v>
      </c>
      <c r="D113" s="154">
        <v>1316.38</v>
      </c>
      <c r="E113" s="154">
        <f t="shared" si="15"/>
        <v>92.146600000000021</v>
      </c>
      <c r="F113" s="154">
        <f t="shared" si="16"/>
        <v>1408.5266000000001</v>
      </c>
      <c r="G113" s="155" t="s">
        <v>2602</v>
      </c>
      <c r="H113" s="151" t="s">
        <v>837</v>
      </c>
      <c r="I113" s="6">
        <v>1</v>
      </c>
      <c r="J113" s="147">
        <v>45327</v>
      </c>
    </row>
    <row r="114" spans="1:10" s="75" customFormat="1" ht="22.5">
      <c r="A114" s="152" t="s">
        <v>2603</v>
      </c>
      <c r="B114" s="152" t="s">
        <v>2604</v>
      </c>
      <c r="C114" s="169" t="s">
        <v>2605</v>
      </c>
      <c r="D114" s="154">
        <v>1800</v>
      </c>
      <c r="E114" s="154">
        <f t="shared" si="15"/>
        <v>126.00000000000001</v>
      </c>
      <c r="F114" s="154">
        <f t="shared" si="16"/>
        <v>1926</v>
      </c>
      <c r="G114" s="155" t="s">
        <v>2606</v>
      </c>
      <c r="H114" s="151" t="s">
        <v>837</v>
      </c>
      <c r="I114" s="6">
        <v>2</v>
      </c>
      <c r="J114" s="147">
        <v>45364</v>
      </c>
    </row>
    <row r="115" spans="1:10" s="75" customFormat="1" ht="33.75">
      <c r="A115" s="152" t="s">
        <v>2607</v>
      </c>
      <c r="B115" s="152" t="s">
        <v>1320</v>
      </c>
      <c r="C115" s="169" t="s">
        <v>1321</v>
      </c>
      <c r="D115" s="154">
        <v>6094.53</v>
      </c>
      <c r="E115" s="154">
        <f t="shared" si="15"/>
        <v>426.61710000000005</v>
      </c>
      <c r="F115" s="154">
        <f t="shared" si="16"/>
        <v>6521.1471000000001</v>
      </c>
      <c r="G115" s="155" t="s">
        <v>2608</v>
      </c>
      <c r="H115" s="151" t="s">
        <v>837</v>
      </c>
      <c r="I115" s="6">
        <v>1</v>
      </c>
      <c r="J115" s="147">
        <v>45358</v>
      </c>
    </row>
    <row r="116" spans="1:10" s="75" customFormat="1" ht="22.5">
      <c r="A116" s="152" t="s">
        <v>2609</v>
      </c>
      <c r="B116" s="152" t="s">
        <v>548</v>
      </c>
      <c r="C116" s="169" t="s">
        <v>2610</v>
      </c>
      <c r="D116" s="154">
        <v>4672.8999999999996</v>
      </c>
      <c r="E116" s="154">
        <f t="shared" si="15"/>
        <v>327.10300000000001</v>
      </c>
      <c r="F116" s="154">
        <f t="shared" si="16"/>
        <v>5000.0029999999997</v>
      </c>
      <c r="G116" s="155" t="s">
        <v>2611</v>
      </c>
      <c r="H116" s="151" t="s">
        <v>837</v>
      </c>
      <c r="I116" s="6">
        <v>12</v>
      </c>
      <c r="J116" s="147">
        <v>45358</v>
      </c>
    </row>
    <row r="117" spans="1:10" s="75" customFormat="1" ht="22.5">
      <c r="A117" s="152" t="s">
        <v>2612</v>
      </c>
      <c r="B117" s="152" t="s">
        <v>1415</v>
      </c>
      <c r="C117" s="169" t="s">
        <v>1416</v>
      </c>
      <c r="D117" s="154">
        <v>1209.72</v>
      </c>
      <c r="E117" s="154">
        <f t="shared" si="15"/>
        <v>84.680400000000006</v>
      </c>
      <c r="F117" s="154">
        <f t="shared" si="16"/>
        <v>1294.4004</v>
      </c>
      <c r="G117" s="155" t="s">
        <v>2613</v>
      </c>
      <c r="H117" s="151" t="s">
        <v>837</v>
      </c>
      <c r="I117" s="6">
        <v>1</v>
      </c>
      <c r="J117" s="147">
        <v>45364</v>
      </c>
    </row>
    <row r="118" spans="1:10" s="75" customFormat="1" ht="33.75">
      <c r="A118" s="152" t="s">
        <v>2614</v>
      </c>
      <c r="B118" s="152" t="s">
        <v>2615</v>
      </c>
      <c r="C118" s="169" t="s">
        <v>2616</v>
      </c>
      <c r="D118" s="154">
        <v>2678.08</v>
      </c>
      <c r="E118" s="154">
        <v>0</v>
      </c>
      <c r="F118" s="154">
        <f t="shared" si="16"/>
        <v>2678.08</v>
      </c>
      <c r="G118" s="155" t="s">
        <v>2617</v>
      </c>
      <c r="H118" s="151" t="s">
        <v>850</v>
      </c>
      <c r="I118" s="6">
        <v>1</v>
      </c>
      <c r="J118" s="147">
        <v>45364</v>
      </c>
    </row>
    <row r="119" spans="1:10" s="75" customFormat="1" ht="33.75">
      <c r="A119" s="152" t="s">
        <v>2618</v>
      </c>
      <c r="B119" s="152" t="s">
        <v>2331</v>
      </c>
      <c r="C119" s="169" t="s">
        <v>2332</v>
      </c>
      <c r="D119" s="154">
        <v>1582</v>
      </c>
      <c r="E119" s="154">
        <f t="shared" si="15"/>
        <v>110.74000000000001</v>
      </c>
      <c r="F119" s="154">
        <f t="shared" si="16"/>
        <v>1692.74</v>
      </c>
      <c r="G119" s="155" t="s">
        <v>2619</v>
      </c>
      <c r="H119" s="151" t="s">
        <v>850</v>
      </c>
      <c r="I119" s="6">
        <v>6</v>
      </c>
      <c r="J119" s="147">
        <v>45364</v>
      </c>
    </row>
    <row r="120" spans="1:10" s="75" customFormat="1" ht="22.5">
      <c r="A120" s="152" t="s">
        <v>2620</v>
      </c>
      <c r="B120" s="152" t="s">
        <v>2621</v>
      </c>
      <c r="C120" s="169" t="s">
        <v>2622</v>
      </c>
      <c r="D120" s="154">
        <v>5478.66</v>
      </c>
      <c r="E120" s="154">
        <v>363.51</v>
      </c>
      <c r="F120" s="154">
        <f t="shared" si="16"/>
        <v>5842.17</v>
      </c>
      <c r="G120" s="155" t="s">
        <v>2623</v>
      </c>
      <c r="H120" s="151" t="s">
        <v>837</v>
      </c>
      <c r="I120" s="6">
        <v>3</v>
      </c>
      <c r="J120" s="147">
        <v>45364</v>
      </c>
    </row>
    <row r="121" spans="1:10" s="75" customFormat="1" ht="33.75">
      <c r="A121" s="152" t="s">
        <v>2624</v>
      </c>
      <c r="B121" s="152" t="s">
        <v>1415</v>
      </c>
      <c r="C121" s="169" t="s">
        <v>1416</v>
      </c>
      <c r="D121" s="154">
        <v>13968.2</v>
      </c>
      <c r="E121" s="154">
        <f t="shared" si="15"/>
        <v>977.77400000000011</v>
      </c>
      <c r="F121" s="154">
        <f t="shared" si="16"/>
        <v>14945.974</v>
      </c>
      <c r="G121" s="155" t="s">
        <v>2625</v>
      </c>
      <c r="H121" s="151" t="s">
        <v>850</v>
      </c>
      <c r="I121" s="6">
        <v>1</v>
      </c>
      <c r="J121" s="147">
        <v>45364</v>
      </c>
    </row>
    <row r="122" spans="1:10" s="75" customFormat="1" ht="33.75">
      <c r="A122" s="152" t="s">
        <v>2626</v>
      </c>
      <c r="B122" s="152" t="s">
        <v>2627</v>
      </c>
      <c r="C122" s="169" t="s">
        <v>2628</v>
      </c>
      <c r="D122" s="154">
        <v>13847.22</v>
      </c>
      <c r="E122" s="154">
        <f t="shared" si="15"/>
        <v>969.30540000000008</v>
      </c>
      <c r="F122" s="154">
        <f t="shared" si="16"/>
        <v>14816.525399999999</v>
      </c>
      <c r="G122" s="155" t="s">
        <v>2629</v>
      </c>
      <c r="H122" s="151" t="s">
        <v>850</v>
      </c>
      <c r="I122" s="6">
        <v>3</v>
      </c>
      <c r="J122" s="147">
        <v>45364</v>
      </c>
    </row>
    <row r="123" spans="1:10" s="75" customFormat="1" ht="22.5">
      <c r="A123" s="147" t="s">
        <v>2630</v>
      </c>
      <c r="B123" s="147" t="s">
        <v>1389</v>
      </c>
      <c r="C123" s="150" t="s">
        <v>1390</v>
      </c>
      <c r="D123" s="154">
        <v>3032.72</v>
      </c>
      <c r="E123" s="154">
        <v>203.37</v>
      </c>
      <c r="F123" s="154">
        <f t="shared" si="16"/>
        <v>3236.0899999999997</v>
      </c>
      <c r="G123" s="150" t="s">
        <v>2631</v>
      </c>
      <c r="H123" s="151" t="s">
        <v>837</v>
      </c>
      <c r="I123" s="6">
        <v>1</v>
      </c>
      <c r="J123" s="147">
        <v>45364</v>
      </c>
    </row>
    <row r="124" spans="1:10" s="75" customFormat="1" ht="45">
      <c r="A124" s="147" t="s">
        <v>2632</v>
      </c>
      <c r="B124" s="152" t="s">
        <v>1282</v>
      </c>
      <c r="C124" s="150" t="s">
        <v>1283</v>
      </c>
      <c r="D124" s="154">
        <v>1330.21</v>
      </c>
      <c r="E124" s="154">
        <f>+D124*0.07</f>
        <v>93.114700000000013</v>
      </c>
      <c r="F124" s="154">
        <f t="shared" si="16"/>
        <v>1423.3247000000001</v>
      </c>
      <c r="G124" s="150" t="s">
        <v>2633</v>
      </c>
      <c r="H124" s="151" t="s">
        <v>837</v>
      </c>
      <c r="I124" s="6">
        <v>1</v>
      </c>
      <c r="J124" s="147">
        <v>45364</v>
      </c>
    </row>
    <row r="125" spans="1:10" s="75" customFormat="1" ht="22.5">
      <c r="A125" s="147" t="s">
        <v>2634</v>
      </c>
      <c r="B125" s="147" t="s">
        <v>1389</v>
      </c>
      <c r="C125" s="150" t="s">
        <v>1390</v>
      </c>
      <c r="D125" s="154">
        <v>2981.14</v>
      </c>
      <c r="E125" s="154">
        <v>203.04</v>
      </c>
      <c r="F125" s="154">
        <f t="shared" si="16"/>
        <v>3184.18</v>
      </c>
      <c r="G125" s="150" t="s">
        <v>2635</v>
      </c>
      <c r="H125" s="151" t="s">
        <v>837</v>
      </c>
      <c r="I125" s="6">
        <v>1</v>
      </c>
      <c r="J125" s="147">
        <v>45366</v>
      </c>
    </row>
    <row r="126" spans="1:10" s="75" customFormat="1" ht="33.75">
      <c r="A126" s="147" t="s">
        <v>2636</v>
      </c>
      <c r="B126" s="147" t="s">
        <v>1844</v>
      </c>
      <c r="C126" s="150" t="s">
        <v>2637</v>
      </c>
      <c r="D126" s="154">
        <v>14995.6</v>
      </c>
      <c r="E126" s="154">
        <f>+D126*0.07</f>
        <v>1049.6920000000002</v>
      </c>
      <c r="F126" s="154">
        <f t="shared" si="16"/>
        <v>16045.292000000001</v>
      </c>
      <c r="G126" s="150" t="s">
        <v>2638</v>
      </c>
      <c r="H126" s="151" t="s">
        <v>850</v>
      </c>
      <c r="I126" s="6">
        <v>3</v>
      </c>
      <c r="J126" s="147">
        <v>45366</v>
      </c>
    </row>
    <row r="127" spans="1:10" s="75" customFormat="1" ht="33.75">
      <c r="A127" s="147" t="s">
        <v>2639</v>
      </c>
      <c r="B127" s="147" t="s">
        <v>1320</v>
      </c>
      <c r="C127" s="150" t="s">
        <v>1321</v>
      </c>
      <c r="D127" s="154">
        <v>3613.65</v>
      </c>
      <c r="E127" s="154">
        <f>+D127*0.07</f>
        <v>252.95550000000003</v>
      </c>
      <c r="F127" s="154">
        <f t="shared" si="16"/>
        <v>3866.6055000000001</v>
      </c>
      <c r="G127" s="150" t="s">
        <v>2640</v>
      </c>
      <c r="H127" s="151" t="s">
        <v>837</v>
      </c>
      <c r="I127" s="6">
        <v>1</v>
      </c>
      <c r="J127" s="147">
        <v>45366</v>
      </c>
    </row>
    <row r="128" spans="1:10" s="75" customFormat="1" ht="22.5">
      <c r="A128" s="193" t="s">
        <v>2641</v>
      </c>
      <c r="B128" s="147" t="s">
        <v>1076</v>
      </c>
      <c r="C128" s="150" t="s">
        <v>1114</v>
      </c>
      <c r="D128" s="149">
        <v>4444.3999999999996</v>
      </c>
      <c r="E128" s="154">
        <f>+D128*0.07</f>
        <v>311.108</v>
      </c>
      <c r="F128" s="154">
        <f t="shared" si="16"/>
        <v>4755.5079999999998</v>
      </c>
      <c r="G128" s="150" t="s">
        <v>2642</v>
      </c>
      <c r="H128" s="151" t="s">
        <v>837</v>
      </c>
      <c r="I128" s="6">
        <v>1</v>
      </c>
      <c r="J128" s="147">
        <v>45370</v>
      </c>
    </row>
    <row r="129" spans="1:10" s="75" customFormat="1" ht="22.5">
      <c r="A129" s="147" t="s">
        <v>2643</v>
      </c>
      <c r="B129" s="152" t="s">
        <v>1415</v>
      </c>
      <c r="C129" s="150" t="s">
        <v>1416</v>
      </c>
      <c r="D129" s="149">
        <v>3419.35</v>
      </c>
      <c r="E129" s="154">
        <f t="shared" ref="E129:E152" si="17">+D129*0.07</f>
        <v>239.35450000000003</v>
      </c>
      <c r="F129" s="154">
        <f t="shared" si="16"/>
        <v>3658.7044999999998</v>
      </c>
      <c r="G129" s="150" t="s">
        <v>2644</v>
      </c>
      <c r="H129" s="151" t="s">
        <v>837</v>
      </c>
      <c r="I129" s="6">
        <v>1</v>
      </c>
      <c r="J129" s="147">
        <v>45370</v>
      </c>
    </row>
    <row r="130" spans="1:10" s="75" customFormat="1" ht="22.5">
      <c r="A130" s="147" t="s">
        <v>2645</v>
      </c>
      <c r="B130" s="147" t="s">
        <v>1185</v>
      </c>
      <c r="C130" s="150" t="s">
        <v>1186</v>
      </c>
      <c r="D130" s="149">
        <v>4555.26</v>
      </c>
      <c r="E130" s="154">
        <f t="shared" si="17"/>
        <v>318.86820000000006</v>
      </c>
      <c r="F130" s="154">
        <f t="shared" si="16"/>
        <v>4874.1282000000001</v>
      </c>
      <c r="G130" s="150" t="s">
        <v>2646</v>
      </c>
      <c r="H130" s="151" t="s">
        <v>850</v>
      </c>
      <c r="I130" s="6">
        <v>1</v>
      </c>
      <c r="J130" s="147">
        <v>45371</v>
      </c>
    </row>
    <row r="131" spans="1:10" s="75" customFormat="1" ht="22.5">
      <c r="A131" s="193" t="s">
        <v>2647</v>
      </c>
      <c r="B131" s="147" t="s">
        <v>1286</v>
      </c>
      <c r="C131" s="150" t="s">
        <v>1287</v>
      </c>
      <c r="D131" s="154">
        <v>3426.3</v>
      </c>
      <c r="E131" s="154">
        <f t="shared" si="17"/>
        <v>239.84100000000004</v>
      </c>
      <c r="F131" s="154">
        <f t="shared" si="16"/>
        <v>3666.1410000000001</v>
      </c>
      <c r="G131" s="150" t="s">
        <v>2648</v>
      </c>
      <c r="H131" s="151" t="s">
        <v>837</v>
      </c>
      <c r="I131" s="6">
        <v>1</v>
      </c>
      <c r="J131" s="147">
        <v>45371</v>
      </c>
    </row>
    <row r="132" spans="1:10" s="75" customFormat="1" ht="33.75">
      <c r="A132" s="147" t="s">
        <v>2649</v>
      </c>
      <c r="B132" s="147" t="s">
        <v>2650</v>
      </c>
      <c r="C132" s="150" t="s">
        <v>2651</v>
      </c>
      <c r="D132" s="154">
        <v>1216.78</v>
      </c>
      <c r="E132" s="154">
        <f t="shared" si="17"/>
        <v>85.174600000000012</v>
      </c>
      <c r="F132" s="154">
        <f t="shared" si="16"/>
        <v>1301.9546</v>
      </c>
      <c r="G132" s="150" t="s">
        <v>2652</v>
      </c>
      <c r="H132" s="151" t="s">
        <v>837</v>
      </c>
      <c r="I132" s="6">
        <v>2</v>
      </c>
      <c r="J132" s="147">
        <v>45371</v>
      </c>
    </row>
    <row r="133" spans="1:10" s="75" customFormat="1" ht="22.5">
      <c r="A133" s="147" t="s">
        <v>2653</v>
      </c>
      <c r="B133" s="152" t="s">
        <v>1415</v>
      </c>
      <c r="C133" s="169" t="s">
        <v>1416</v>
      </c>
      <c r="D133" s="154">
        <v>2811.64</v>
      </c>
      <c r="E133" s="154">
        <f t="shared" si="17"/>
        <v>196.81480000000002</v>
      </c>
      <c r="F133" s="154">
        <f t="shared" si="16"/>
        <v>3008.4548</v>
      </c>
      <c r="G133" s="150" t="s">
        <v>2187</v>
      </c>
      <c r="H133" s="151" t="s">
        <v>837</v>
      </c>
      <c r="I133" s="6">
        <v>1</v>
      </c>
      <c r="J133" s="147">
        <v>45371</v>
      </c>
    </row>
    <row r="134" spans="1:10" s="75" customFormat="1" ht="33.75">
      <c r="A134" s="147" t="s">
        <v>2654</v>
      </c>
      <c r="B134" s="152" t="s">
        <v>1415</v>
      </c>
      <c r="C134" s="169" t="s">
        <v>1416</v>
      </c>
      <c r="D134" s="154">
        <v>1246.3499999999999</v>
      </c>
      <c r="E134" s="154">
        <f t="shared" si="17"/>
        <v>87.244500000000002</v>
      </c>
      <c r="F134" s="154">
        <f t="shared" si="16"/>
        <v>1333.5944999999999</v>
      </c>
      <c r="G134" s="150" t="s">
        <v>2655</v>
      </c>
      <c r="H134" s="151" t="s">
        <v>837</v>
      </c>
      <c r="I134" s="6">
        <v>1</v>
      </c>
      <c r="J134" s="147">
        <v>45371</v>
      </c>
    </row>
    <row r="135" spans="1:10" s="75" customFormat="1" ht="33.75">
      <c r="A135" s="147" t="s">
        <v>2656</v>
      </c>
      <c r="B135" s="152" t="s">
        <v>1415</v>
      </c>
      <c r="C135" s="169" t="s">
        <v>1416</v>
      </c>
      <c r="D135" s="154">
        <v>2188.79</v>
      </c>
      <c r="E135" s="154">
        <f t="shared" si="17"/>
        <v>153.21530000000001</v>
      </c>
      <c r="F135" s="154">
        <f t="shared" si="16"/>
        <v>2342.0052999999998</v>
      </c>
      <c r="G135" s="150" t="s">
        <v>2657</v>
      </c>
      <c r="H135" s="151" t="s">
        <v>837</v>
      </c>
      <c r="I135" s="6">
        <v>1</v>
      </c>
      <c r="J135" s="147">
        <v>45371</v>
      </c>
    </row>
    <row r="136" spans="1:10" s="75" customFormat="1" ht="22.5">
      <c r="A136" s="147" t="s">
        <v>2658</v>
      </c>
      <c r="B136" s="152" t="s">
        <v>1415</v>
      </c>
      <c r="C136" s="169" t="s">
        <v>1416</v>
      </c>
      <c r="D136" s="154">
        <v>1794.91</v>
      </c>
      <c r="E136" s="154">
        <f t="shared" si="17"/>
        <v>125.64370000000002</v>
      </c>
      <c r="F136" s="154">
        <f t="shared" si="16"/>
        <v>1920.5537000000002</v>
      </c>
      <c r="G136" s="150" t="s">
        <v>2659</v>
      </c>
      <c r="H136" s="151" t="s">
        <v>837</v>
      </c>
      <c r="I136" s="6">
        <v>1</v>
      </c>
      <c r="J136" s="147">
        <v>45371</v>
      </c>
    </row>
    <row r="137" spans="1:10" s="75" customFormat="1" ht="33.75">
      <c r="A137" s="193" t="s">
        <v>2660</v>
      </c>
      <c r="B137" s="147" t="s">
        <v>1328</v>
      </c>
      <c r="C137" s="150" t="s">
        <v>1329</v>
      </c>
      <c r="D137" s="154">
        <v>5647.02</v>
      </c>
      <c r="E137" s="154">
        <f t="shared" si="17"/>
        <v>395.29140000000007</v>
      </c>
      <c r="F137" s="154">
        <f t="shared" si="16"/>
        <v>6042.3114000000005</v>
      </c>
      <c r="G137" s="150" t="s">
        <v>2661</v>
      </c>
      <c r="H137" s="151" t="s">
        <v>837</v>
      </c>
      <c r="I137" s="6">
        <v>1</v>
      </c>
      <c r="J137" s="147">
        <v>45372</v>
      </c>
    </row>
    <row r="138" spans="1:10" s="75" customFormat="1" ht="33.75">
      <c r="A138" s="193" t="s">
        <v>2662</v>
      </c>
      <c r="B138" s="147" t="s">
        <v>2160</v>
      </c>
      <c r="C138" s="150" t="s">
        <v>2161</v>
      </c>
      <c r="D138" s="154">
        <v>5443</v>
      </c>
      <c r="E138" s="154">
        <f t="shared" si="17"/>
        <v>381.01000000000005</v>
      </c>
      <c r="F138" s="154">
        <f t="shared" si="16"/>
        <v>5824.01</v>
      </c>
      <c r="G138" s="150" t="s">
        <v>2663</v>
      </c>
      <c r="H138" s="151" t="s">
        <v>850</v>
      </c>
      <c r="I138" s="6">
        <v>1</v>
      </c>
      <c r="J138" s="147">
        <v>45375</v>
      </c>
    </row>
    <row r="139" spans="1:10" s="75" customFormat="1" ht="33.75">
      <c r="A139" s="147" t="s">
        <v>2664</v>
      </c>
      <c r="B139" s="147" t="s">
        <v>1320</v>
      </c>
      <c r="C139" s="150" t="s">
        <v>1321</v>
      </c>
      <c r="D139" s="154">
        <v>2617.2399999999998</v>
      </c>
      <c r="E139" s="154">
        <f t="shared" si="17"/>
        <v>183.20680000000002</v>
      </c>
      <c r="F139" s="154">
        <f t="shared" si="16"/>
        <v>2800.4467999999997</v>
      </c>
      <c r="G139" s="150" t="s">
        <v>2665</v>
      </c>
      <c r="H139" s="151" t="s">
        <v>837</v>
      </c>
      <c r="I139" s="6">
        <v>1</v>
      </c>
      <c r="J139" s="147">
        <v>45375</v>
      </c>
    </row>
    <row r="140" spans="1:10" s="75" customFormat="1" ht="33.75">
      <c r="A140" s="193" t="s">
        <v>2666</v>
      </c>
      <c r="B140" s="152" t="s">
        <v>1286</v>
      </c>
      <c r="C140" s="169" t="s">
        <v>1287</v>
      </c>
      <c r="D140" s="154">
        <v>2338.6799999999998</v>
      </c>
      <c r="E140" s="154">
        <f t="shared" si="17"/>
        <v>163.70760000000001</v>
      </c>
      <c r="F140" s="154">
        <f t="shared" si="16"/>
        <v>2502.3876</v>
      </c>
      <c r="G140" s="155" t="s">
        <v>2667</v>
      </c>
      <c r="H140" s="151" t="s">
        <v>837</v>
      </c>
      <c r="I140" s="6">
        <v>1</v>
      </c>
      <c r="J140" s="147">
        <v>45376</v>
      </c>
    </row>
    <row r="141" spans="1:10" s="75" customFormat="1" ht="22.5">
      <c r="A141" s="193" t="s">
        <v>2668</v>
      </c>
      <c r="B141" s="147" t="s">
        <v>2669</v>
      </c>
      <c r="C141" s="150" t="s">
        <v>2670</v>
      </c>
      <c r="D141" s="154">
        <v>9750</v>
      </c>
      <c r="E141" s="154">
        <f t="shared" si="17"/>
        <v>682.50000000000011</v>
      </c>
      <c r="F141" s="154">
        <f t="shared" si="16"/>
        <v>10432.5</v>
      </c>
      <c r="G141" s="155" t="s">
        <v>2671</v>
      </c>
      <c r="H141" s="151" t="s">
        <v>850</v>
      </c>
      <c r="I141" s="6">
        <v>1</v>
      </c>
      <c r="J141" s="147">
        <v>45376</v>
      </c>
    </row>
    <row r="142" spans="1:10" s="75" customFormat="1" ht="22.5">
      <c r="A142" s="193" t="s">
        <v>2672</v>
      </c>
      <c r="B142" s="147" t="s">
        <v>2673</v>
      </c>
      <c r="C142" s="150" t="s">
        <v>2674</v>
      </c>
      <c r="D142" s="149">
        <v>754.68</v>
      </c>
      <c r="E142" s="154">
        <f t="shared" si="17"/>
        <v>52.827600000000004</v>
      </c>
      <c r="F142" s="154">
        <f t="shared" si="16"/>
        <v>807.50759999999991</v>
      </c>
      <c r="G142" s="155" t="s">
        <v>2675</v>
      </c>
      <c r="H142" s="151" t="s">
        <v>850</v>
      </c>
      <c r="I142" s="6">
        <v>1</v>
      </c>
      <c r="J142" s="147">
        <v>45377</v>
      </c>
    </row>
    <row r="143" spans="1:10" s="75" customFormat="1" ht="33.75">
      <c r="A143" s="193" t="s">
        <v>2676</v>
      </c>
      <c r="B143" s="147" t="s">
        <v>1320</v>
      </c>
      <c r="C143" s="150" t="s">
        <v>1321</v>
      </c>
      <c r="D143" s="149">
        <v>3657.6</v>
      </c>
      <c r="E143" s="154">
        <f t="shared" si="17"/>
        <v>256.03200000000004</v>
      </c>
      <c r="F143" s="154">
        <f t="shared" si="16"/>
        <v>3913.6320000000001</v>
      </c>
      <c r="G143" s="155" t="s">
        <v>2677</v>
      </c>
      <c r="H143" s="151" t="s">
        <v>837</v>
      </c>
      <c r="I143" s="6">
        <v>1</v>
      </c>
      <c r="J143" s="147">
        <v>45377</v>
      </c>
    </row>
    <row r="144" spans="1:10" s="75" customFormat="1" ht="22.5">
      <c r="A144" s="147" t="s">
        <v>2678</v>
      </c>
      <c r="B144" s="147" t="s">
        <v>1389</v>
      </c>
      <c r="C144" s="150" t="s">
        <v>1390</v>
      </c>
      <c r="D144" s="154">
        <v>12707.5</v>
      </c>
      <c r="E144" s="154">
        <f t="shared" si="17"/>
        <v>889.52500000000009</v>
      </c>
      <c r="F144" s="154">
        <f t="shared" si="16"/>
        <v>13597.025</v>
      </c>
      <c r="G144" s="155" t="s">
        <v>2679</v>
      </c>
      <c r="H144" s="151" t="s">
        <v>837</v>
      </c>
      <c r="I144" s="6">
        <v>1</v>
      </c>
      <c r="J144" s="147">
        <v>45378</v>
      </c>
    </row>
    <row r="145" spans="1:10" s="75" customFormat="1" ht="22.5">
      <c r="A145" s="147" t="s">
        <v>2680</v>
      </c>
      <c r="B145" s="147" t="s">
        <v>2681</v>
      </c>
      <c r="C145" s="150" t="s">
        <v>2682</v>
      </c>
      <c r="D145" s="154">
        <v>1673.68</v>
      </c>
      <c r="E145" s="154">
        <v>0</v>
      </c>
      <c r="F145" s="154">
        <f t="shared" si="16"/>
        <v>1673.68</v>
      </c>
      <c r="G145" s="155" t="s">
        <v>2683</v>
      </c>
      <c r="H145" s="151" t="s">
        <v>837</v>
      </c>
      <c r="I145" s="6">
        <v>12</v>
      </c>
      <c r="J145" s="147">
        <v>45378</v>
      </c>
    </row>
    <row r="146" spans="1:10" s="75" customFormat="1" ht="33.75">
      <c r="A146" s="147" t="s">
        <v>2684</v>
      </c>
      <c r="B146" s="147" t="s">
        <v>1328</v>
      </c>
      <c r="C146" s="150" t="s">
        <v>1329</v>
      </c>
      <c r="D146" s="154">
        <v>4796.3900000000003</v>
      </c>
      <c r="E146" s="154">
        <f t="shared" si="17"/>
        <v>335.74730000000005</v>
      </c>
      <c r="F146" s="154">
        <f t="shared" si="16"/>
        <v>5132.1373000000003</v>
      </c>
      <c r="G146" s="155" t="s">
        <v>2685</v>
      </c>
      <c r="H146" s="151" t="s">
        <v>837</v>
      </c>
      <c r="I146" s="6">
        <v>1</v>
      </c>
      <c r="J146" s="147">
        <v>45378</v>
      </c>
    </row>
    <row r="147" spans="1:10" s="75" customFormat="1" ht="33.75">
      <c r="A147" s="147" t="s">
        <v>2686</v>
      </c>
      <c r="B147" s="147" t="s">
        <v>1320</v>
      </c>
      <c r="C147" s="150" t="s">
        <v>1321</v>
      </c>
      <c r="D147" s="149">
        <v>2017.18</v>
      </c>
      <c r="E147" s="154">
        <f t="shared" si="17"/>
        <v>141.20260000000002</v>
      </c>
      <c r="F147" s="154">
        <f t="shared" si="16"/>
        <v>2158.3825999999999</v>
      </c>
      <c r="G147" s="155" t="s">
        <v>2687</v>
      </c>
      <c r="H147" s="151" t="s">
        <v>2688</v>
      </c>
      <c r="I147" s="6">
        <v>1</v>
      </c>
      <c r="J147" s="147">
        <v>45378</v>
      </c>
    </row>
    <row r="148" spans="1:10" s="75" customFormat="1" ht="22.5">
      <c r="A148" s="147" t="s">
        <v>2689</v>
      </c>
      <c r="B148" s="147" t="s">
        <v>1286</v>
      </c>
      <c r="C148" s="150" t="s">
        <v>1287</v>
      </c>
      <c r="D148" s="149">
        <v>1238.57</v>
      </c>
      <c r="E148" s="154">
        <f t="shared" si="17"/>
        <v>86.6999</v>
      </c>
      <c r="F148" s="154">
        <f t="shared" si="16"/>
        <v>1325.2699</v>
      </c>
      <c r="G148" s="155" t="s">
        <v>2690</v>
      </c>
      <c r="H148" s="151" t="s">
        <v>850</v>
      </c>
      <c r="I148" s="6">
        <v>1</v>
      </c>
      <c r="J148" s="147">
        <v>45378</v>
      </c>
    </row>
    <row r="149" spans="1:10" s="75" customFormat="1" ht="33.75">
      <c r="A149" s="147" t="s">
        <v>2691</v>
      </c>
      <c r="B149" s="147" t="s">
        <v>216</v>
      </c>
      <c r="C149" s="150" t="s">
        <v>753</v>
      </c>
      <c r="D149" s="149">
        <v>14880</v>
      </c>
      <c r="E149" s="154">
        <f t="shared" si="17"/>
        <v>1041.6000000000001</v>
      </c>
      <c r="F149" s="154">
        <f t="shared" si="16"/>
        <v>15921.6</v>
      </c>
      <c r="G149" s="155" t="s">
        <v>2692</v>
      </c>
      <c r="H149" s="151" t="s">
        <v>850</v>
      </c>
      <c r="I149" s="6">
        <v>12</v>
      </c>
      <c r="J149" s="147">
        <v>45384</v>
      </c>
    </row>
    <row r="150" spans="1:10" s="75" customFormat="1" ht="33.75">
      <c r="A150" s="147" t="s">
        <v>2693</v>
      </c>
      <c r="B150" s="147" t="s">
        <v>1389</v>
      </c>
      <c r="C150" s="150" t="s">
        <v>1390</v>
      </c>
      <c r="D150" s="149">
        <v>14857.38</v>
      </c>
      <c r="E150" s="154">
        <f t="shared" si="17"/>
        <v>1040.0166000000002</v>
      </c>
      <c r="F150" s="154">
        <f t="shared" si="16"/>
        <v>15897.3966</v>
      </c>
      <c r="G150" s="155" t="s">
        <v>2694</v>
      </c>
      <c r="H150" s="151" t="s">
        <v>837</v>
      </c>
      <c r="I150" s="6">
        <v>1</v>
      </c>
      <c r="J150" s="147">
        <v>45378</v>
      </c>
    </row>
    <row r="151" spans="1:10" s="75" customFormat="1" ht="45">
      <c r="A151" s="193" t="s">
        <v>2695</v>
      </c>
      <c r="B151" s="147" t="s">
        <v>1838</v>
      </c>
      <c r="C151" s="150" t="s">
        <v>1839</v>
      </c>
      <c r="D151" s="149">
        <v>8920</v>
      </c>
      <c r="E151" s="154">
        <f t="shared" si="17"/>
        <v>624.40000000000009</v>
      </c>
      <c r="F151" s="154">
        <f t="shared" si="16"/>
        <v>9544.4</v>
      </c>
      <c r="G151" s="155" t="s">
        <v>2696</v>
      </c>
      <c r="H151" s="151" t="s">
        <v>837</v>
      </c>
      <c r="I151" s="6">
        <v>1</v>
      </c>
      <c r="J151" s="147">
        <v>45384</v>
      </c>
    </row>
    <row r="152" spans="1:10" s="75" customFormat="1" ht="33.75">
      <c r="A152" s="147" t="s">
        <v>2697</v>
      </c>
      <c r="B152" s="147" t="s">
        <v>692</v>
      </c>
      <c r="C152" s="150" t="s">
        <v>693</v>
      </c>
      <c r="D152" s="154">
        <v>4450</v>
      </c>
      <c r="E152" s="154">
        <f t="shared" si="17"/>
        <v>311.50000000000006</v>
      </c>
      <c r="F152" s="154">
        <f t="shared" si="16"/>
        <v>4761.5</v>
      </c>
      <c r="G152" s="150" t="s">
        <v>2698</v>
      </c>
      <c r="H152" s="151" t="s">
        <v>837</v>
      </c>
      <c r="I152" s="6">
        <v>5</v>
      </c>
      <c r="J152" s="147">
        <v>45384</v>
      </c>
    </row>
    <row r="154" spans="1:10">
      <c r="E154" s="76"/>
    </row>
    <row r="155" spans="1:10">
      <c r="E155" s="76"/>
    </row>
    <row r="156" spans="1:10">
      <c r="E156" s="139"/>
    </row>
  </sheetData>
  <mergeCells count="1">
    <mergeCell ref="A1:J1"/>
  </mergeCells>
  <printOptions gridLines="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sheetPr>
    <tabColor theme="5" tint="0.79998168889431442"/>
  </sheetPr>
  <dimension ref="A1:J116"/>
  <sheetViews>
    <sheetView showGridLines="0" topLeftCell="A79" zoomScale="110" zoomScaleNormal="110" workbookViewId="0">
      <pane xSplit="1" topLeftCell="B1" activePane="topRight" state="frozen"/>
      <selection pane="topRight" activeCell="G130" sqref="G130"/>
    </sheetView>
  </sheetViews>
  <sheetFormatPr baseColWidth="10" defaultColWidth="11.42578125" defaultRowHeight="11.25"/>
  <cols>
    <col min="1" max="2" width="11.42578125" style="74"/>
    <col min="3" max="3" width="40.42578125" style="74" bestFit="1" customWidth="1"/>
    <col min="4" max="4" width="9" style="74" bestFit="1" customWidth="1"/>
    <col min="5" max="5" width="8" style="74" bestFit="1" customWidth="1"/>
    <col min="6" max="6" width="9" style="74" bestFit="1" customWidth="1"/>
    <col min="7" max="7" width="76" style="74" customWidth="1"/>
    <col min="8" max="8" width="8.7109375" style="74" bestFit="1" customWidth="1"/>
    <col min="9" max="9" width="8.85546875" style="74" bestFit="1" customWidth="1"/>
    <col min="10" max="10" width="7.140625" style="74" bestFit="1" customWidth="1"/>
    <col min="11" max="16384" width="11.42578125" style="74"/>
  </cols>
  <sheetData>
    <row r="1" spans="1:10" ht="12" customHeight="1" thickBot="1">
      <c r="A1" s="229" t="s">
        <v>2077</v>
      </c>
      <c r="B1" s="230"/>
      <c r="C1" s="230"/>
      <c r="D1" s="230"/>
      <c r="E1" s="230"/>
      <c r="F1" s="230"/>
      <c r="G1" s="230"/>
      <c r="H1" s="230"/>
      <c r="I1" s="230"/>
      <c r="J1" s="231"/>
    </row>
    <row r="2" spans="1:10" ht="23.25" thickBot="1">
      <c r="A2" s="87" t="s">
        <v>1</v>
      </c>
      <c r="B2" s="87" t="s">
        <v>2</v>
      </c>
      <c r="C2" s="87" t="s">
        <v>3</v>
      </c>
      <c r="D2" s="88" t="s">
        <v>4</v>
      </c>
      <c r="E2" s="88" t="s">
        <v>5</v>
      </c>
      <c r="F2" s="88" t="s">
        <v>6</v>
      </c>
      <c r="G2" s="77" t="s">
        <v>7</v>
      </c>
      <c r="H2" s="79" t="s">
        <v>2078</v>
      </c>
      <c r="I2" s="79" t="s">
        <v>8</v>
      </c>
      <c r="J2" s="80" t="s">
        <v>9</v>
      </c>
    </row>
    <row r="3" spans="1:10">
      <c r="A3" s="90" t="s">
        <v>2079</v>
      </c>
      <c r="B3" s="152" t="s">
        <v>1389</v>
      </c>
      <c r="C3" s="153" t="s">
        <v>1615</v>
      </c>
      <c r="D3" s="91">
        <v>1292.1099999999999</v>
      </c>
      <c r="E3" s="91">
        <f t="shared" ref="E3:E41" si="0">+D3*0.07</f>
        <v>90.447699999999998</v>
      </c>
      <c r="F3" s="91">
        <f>+D3+E3</f>
        <v>1382.5576999999998</v>
      </c>
      <c r="G3" s="175" t="s">
        <v>2080</v>
      </c>
      <c r="H3" s="175" t="s">
        <v>837</v>
      </c>
      <c r="I3" s="6">
        <v>1</v>
      </c>
      <c r="J3" s="1">
        <v>45201</v>
      </c>
    </row>
    <row r="4" spans="1:10">
      <c r="A4" s="90" t="s">
        <v>2081</v>
      </c>
      <c r="B4" s="152" t="s">
        <v>1389</v>
      </c>
      <c r="C4" s="153" t="s">
        <v>1615</v>
      </c>
      <c r="D4" s="91">
        <v>1732.33</v>
      </c>
      <c r="E4" s="91">
        <f t="shared" si="0"/>
        <v>121.26310000000001</v>
      </c>
      <c r="F4" s="91">
        <f>+D4+E4</f>
        <v>1853.5931</v>
      </c>
      <c r="G4" s="118" t="s">
        <v>2082</v>
      </c>
      <c r="H4" s="175" t="s">
        <v>837</v>
      </c>
      <c r="I4" s="6">
        <v>1</v>
      </c>
      <c r="J4" s="1">
        <v>45201</v>
      </c>
    </row>
    <row r="5" spans="1:10" ht="22.5">
      <c r="A5" s="90" t="s">
        <v>2083</v>
      </c>
      <c r="B5" s="152" t="s">
        <v>2084</v>
      </c>
      <c r="C5" s="153" t="s">
        <v>2085</v>
      </c>
      <c r="D5" s="91">
        <v>2400</v>
      </c>
      <c r="E5" s="91">
        <f t="shared" si="0"/>
        <v>168.00000000000003</v>
      </c>
      <c r="F5" s="91">
        <v>2400</v>
      </c>
      <c r="G5" s="118" t="s">
        <v>2086</v>
      </c>
      <c r="H5" s="175" t="s">
        <v>837</v>
      </c>
      <c r="I5" s="6">
        <v>2</v>
      </c>
      <c r="J5" s="1">
        <v>45203</v>
      </c>
    </row>
    <row r="6" spans="1:10">
      <c r="A6" s="90" t="s">
        <v>2087</v>
      </c>
      <c r="B6" s="152" t="s">
        <v>306</v>
      </c>
      <c r="C6" s="153" t="s">
        <v>457</v>
      </c>
      <c r="D6" s="91">
        <v>2000</v>
      </c>
      <c r="E6" s="91">
        <f t="shared" si="0"/>
        <v>140</v>
      </c>
      <c r="F6" s="91">
        <f t="shared" ref="F6:F34" si="1">+D6+E6</f>
        <v>2140</v>
      </c>
      <c r="G6" s="118" t="s">
        <v>2088</v>
      </c>
      <c r="H6" s="175" t="s">
        <v>837</v>
      </c>
      <c r="I6" s="6">
        <v>1</v>
      </c>
      <c r="J6" s="1">
        <v>45203</v>
      </c>
    </row>
    <row r="7" spans="1:10">
      <c r="A7" s="90" t="s">
        <v>2089</v>
      </c>
      <c r="B7" s="152" t="s">
        <v>1389</v>
      </c>
      <c r="C7" s="153" t="s">
        <v>1390</v>
      </c>
      <c r="D7" s="91">
        <v>2415.9499999999998</v>
      </c>
      <c r="E7" s="91">
        <f t="shared" si="0"/>
        <v>169.1165</v>
      </c>
      <c r="F7" s="91">
        <f t="shared" si="1"/>
        <v>2585.0664999999999</v>
      </c>
      <c r="G7" s="118" t="s">
        <v>2090</v>
      </c>
      <c r="H7" s="175" t="s">
        <v>837</v>
      </c>
      <c r="I7" s="6">
        <v>1</v>
      </c>
      <c r="J7" s="1">
        <v>45203</v>
      </c>
    </row>
    <row r="8" spans="1:10" ht="22.5">
      <c r="A8" s="90" t="s">
        <v>2091</v>
      </c>
      <c r="B8" s="152" t="s">
        <v>1012</v>
      </c>
      <c r="C8" s="153" t="s">
        <v>1013</v>
      </c>
      <c r="D8" s="91">
        <v>4017.5</v>
      </c>
      <c r="E8" s="91">
        <f t="shared" si="0"/>
        <v>281.22500000000002</v>
      </c>
      <c r="F8" s="91">
        <f t="shared" si="1"/>
        <v>4298.7250000000004</v>
      </c>
      <c r="G8" s="118" t="s">
        <v>2092</v>
      </c>
      <c r="H8" s="175" t="s">
        <v>837</v>
      </c>
      <c r="I8" s="6">
        <v>1</v>
      </c>
      <c r="J8" s="1">
        <v>45205</v>
      </c>
    </row>
    <row r="9" spans="1:10" ht="22.5">
      <c r="A9" s="90" t="s">
        <v>2093</v>
      </c>
      <c r="B9" s="152" t="s">
        <v>41</v>
      </c>
      <c r="C9" s="153" t="s">
        <v>42</v>
      </c>
      <c r="D9" s="91">
        <v>8211.15</v>
      </c>
      <c r="E9" s="91">
        <f t="shared" si="0"/>
        <v>574.78050000000007</v>
      </c>
      <c r="F9" s="91">
        <f t="shared" si="1"/>
        <v>8785.9305000000004</v>
      </c>
      <c r="G9" s="118" t="s">
        <v>2094</v>
      </c>
      <c r="H9" s="175" t="s">
        <v>837</v>
      </c>
      <c r="I9" s="6">
        <v>1</v>
      </c>
      <c r="J9" s="1">
        <v>45209</v>
      </c>
    </row>
    <row r="10" spans="1:10">
      <c r="A10" s="90" t="s">
        <v>2095</v>
      </c>
      <c r="B10" s="152" t="s">
        <v>1328</v>
      </c>
      <c r="C10" s="153" t="s">
        <v>1329</v>
      </c>
      <c r="D10" s="91">
        <v>3054.87</v>
      </c>
      <c r="E10" s="91">
        <f t="shared" si="0"/>
        <v>213.8409</v>
      </c>
      <c r="F10" s="91">
        <f t="shared" si="1"/>
        <v>3268.7109</v>
      </c>
      <c r="G10" s="176" t="s">
        <v>2096</v>
      </c>
      <c r="H10" s="175" t="s">
        <v>837</v>
      </c>
      <c r="I10" s="6">
        <v>1</v>
      </c>
      <c r="J10" s="1">
        <v>45209</v>
      </c>
    </row>
    <row r="11" spans="1:10">
      <c r="A11" s="90" t="s">
        <v>2097</v>
      </c>
      <c r="B11" s="152" t="s">
        <v>1328</v>
      </c>
      <c r="C11" s="153" t="s">
        <v>1329</v>
      </c>
      <c r="D11" s="91">
        <v>5130.6000000000004</v>
      </c>
      <c r="E11" s="91">
        <f t="shared" si="0"/>
        <v>359.14200000000005</v>
      </c>
      <c r="F11" s="91">
        <f t="shared" si="1"/>
        <v>5489.7420000000002</v>
      </c>
      <c r="G11" s="176" t="s">
        <v>2098</v>
      </c>
      <c r="H11" s="175" t="s">
        <v>837</v>
      </c>
      <c r="I11" s="6">
        <v>1</v>
      </c>
      <c r="J11" s="1">
        <v>45209</v>
      </c>
    </row>
    <row r="12" spans="1:10">
      <c r="A12" s="90" t="s">
        <v>2099</v>
      </c>
      <c r="B12" s="152" t="s">
        <v>1389</v>
      </c>
      <c r="C12" s="153" t="s">
        <v>1615</v>
      </c>
      <c r="D12" s="91">
        <v>14620.15</v>
      </c>
      <c r="E12" s="91">
        <f t="shared" si="0"/>
        <v>1023.4105000000001</v>
      </c>
      <c r="F12" s="91">
        <f t="shared" si="1"/>
        <v>15643.5605</v>
      </c>
      <c r="G12" s="176" t="s">
        <v>2100</v>
      </c>
      <c r="H12" s="175" t="s">
        <v>837</v>
      </c>
      <c r="I12" s="6">
        <v>1</v>
      </c>
      <c r="J12" s="1">
        <v>45209</v>
      </c>
    </row>
    <row r="13" spans="1:10" ht="22.5">
      <c r="A13" s="90" t="s">
        <v>2101</v>
      </c>
      <c r="B13" s="152" t="s">
        <v>1320</v>
      </c>
      <c r="C13" s="153" t="s">
        <v>1321</v>
      </c>
      <c r="D13" s="91">
        <v>5928.8</v>
      </c>
      <c r="E13" s="91">
        <f t="shared" si="0"/>
        <v>415.01600000000008</v>
      </c>
      <c r="F13" s="91">
        <f t="shared" si="1"/>
        <v>6343.8160000000007</v>
      </c>
      <c r="G13" s="176" t="s">
        <v>2102</v>
      </c>
      <c r="H13" s="175" t="s">
        <v>837</v>
      </c>
      <c r="I13" s="6">
        <v>1</v>
      </c>
      <c r="J13" s="1">
        <v>45209</v>
      </c>
    </row>
    <row r="14" spans="1:10" ht="22.5">
      <c r="A14" s="90" t="s">
        <v>2103</v>
      </c>
      <c r="B14" s="152" t="s">
        <v>1320</v>
      </c>
      <c r="C14" s="153" t="s">
        <v>1321</v>
      </c>
      <c r="D14" s="91">
        <v>8705.9699999999993</v>
      </c>
      <c r="E14" s="91">
        <f t="shared" si="0"/>
        <v>609.41790000000003</v>
      </c>
      <c r="F14" s="91">
        <f t="shared" si="1"/>
        <v>9315.3878999999997</v>
      </c>
      <c r="G14" s="176" t="s">
        <v>2104</v>
      </c>
      <c r="H14" s="175" t="s">
        <v>837</v>
      </c>
      <c r="I14" s="6">
        <v>1</v>
      </c>
      <c r="J14" s="1">
        <v>45209</v>
      </c>
    </row>
    <row r="15" spans="1:10">
      <c r="A15" s="90" t="s">
        <v>2105</v>
      </c>
      <c r="B15" s="152" t="s">
        <v>1328</v>
      </c>
      <c r="C15" s="153" t="s">
        <v>1329</v>
      </c>
      <c r="D15" s="91">
        <v>2577.5100000000002</v>
      </c>
      <c r="E15" s="91">
        <f t="shared" si="0"/>
        <v>180.42570000000003</v>
      </c>
      <c r="F15" s="91">
        <f t="shared" si="1"/>
        <v>2757.9357000000005</v>
      </c>
      <c r="G15" s="176" t="s">
        <v>2106</v>
      </c>
      <c r="H15" s="175" t="s">
        <v>837</v>
      </c>
      <c r="I15" s="6">
        <v>1</v>
      </c>
      <c r="J15" s="1">
        <v>45215</v>
      </c>
    </row>
    <row r="16" spans="1:10">
      <c r="A16" s="90" t="s">
        <v>2107</v>
      </c>
      <c r="B16" s="152" t="s">
        <v>2108</v>
      </c>
      <c r="C16" s="153" t="s">
        <v>2109</v>
      </c>
      <c r="D16" s="91">
        <v>1820</v>
      </c>
      <c r="E16" s="91">
        <f t="shared" si="0"/>
        <v>127.4</v>
      </c>
      <c r="F16" s="91">
        <f t="shared" si="1"/>
        <v>1947.4</v>
      </c>
      <c r="G16" s="176" t="s">
        <v>2110</v>
      </c>
      <c r="H16" s="175" t="s">
        <v>837</v>
      </c>
      <c r="I16" s="6">
        <v>2</v>
      </c>
      <c r="J16" s="1">
        <v>45216</v>
      </c>
    </row>
    <row r="17" spans="1:10">
      <c r="A17" s="90" t="s">
        <v>2111</v>
      </c>
      <c r="B17" s="152" t="s">
        <v>1076</v>
      </c>
      <c r="C17" s="153" t="s">
        <v>1114</v>
      </c>
      <c r="D17" s="91">
        <v>2938.38</v>
      </c>
      <c r="E17" s="91">
        <f t="shared" si="0"/>
        <v>205.68660000000003</v>
      </c>
      <c r="F17" s="91">
        <f t="shared" si="1"/>
        <v>3144.0666000000001</v>
      </c>
      <c r="G17" s="176" t="s">
        <v>2112</v>
      </c>
      <c r="H17" s="175" t="s">
        <v>837</v>
      </c>
      <c r="I17" s="6">
        <v>1</v>
      </c>
      <c r="J17" s="1">
        <v>45216</v>
      </c>
    </row>
    <row r="18" spans="1:10" ht="22.5">
      <c r="A18" s="90" t="s">
        <v>2113</v>
      </c>
      <c r="B18" s="152" t="s">
        <v>1469</v>
      </c>
      <c r="C18" s="153" t="s">
        <v>1470</v>
      </c>
      <c r="D18" s="91">
        <v>2500</v>
      </c>
      <c r="E18" s="91">
        <f t="shared" si="0"/>
        <v>175.00000000000003</v>
      </c>
      <c r="F18" s="91">
        <f t="shared" si="1"/>
        <v>2675</v>
      </c>
      <c r="G18" s="176" t="s">
        <v>2114</v>
      </c>
      <c r="H18" s="175" t="s">
        <v>837</v>
      </c>
      <c r="I18" s="6">
        <v>2</v>
      </c>
      <c r="J18" s="1">
        <v>45216</v>
      </c>
    </row>
    <row r="19" spans="1:10" ht="22.5">
      <c r="A19" s="90" t="s">
        <v>2115</v>
      </c>
      <c r="B19" s="152" t="s">
        <v>1276</v>
      </c>
      <c r="C19" s="153" t="s">
        <v>1277</v>
      </c>
      <c r="D19" s="91">
        <v>2300</v>
      </c>
      <c r="E19" s="91">
        <f t="shared" si="0"/>
        <v>161.00000000000003</v>
      </c>
      <c r="F19" s="91">
        <f t="shared" si="1"/>
        <v>2461</v>
      </c>
      <c r="G19" s="176" t="s">
        <v>2116</v>
      </c>
      <c r="H19" s="175" t="s">
        <v>837</v>
      </c>
      <c r="I19" s="6">
        <v>2</v>
      </c>
      <c r="J19" s="1">
        <v>45216</v>
      </c>
    </row>
    <row r="20" spans="1:10" ht="22.5">
      <c r="A20" s="90" t="s">
        <v>2117</v>
      </c>
      <c r="B20" s="152" t="s">
        <v>1293</v>
      </c>
      <c r="C20" s="153" t="s">
        <v>1294</v>
      </c>
      <c r="D20" s="91">
        <v>7800</v>
      </c>
      <c r="E20" s="91">
        <f t="shared" si="0"/>
        <v>546</v>
      </c>
      <c r="F20" s="91">
        <f t="shared" si="1"/>
        <v>8346</v>
      </c>
      <c r="G20" s="176" t="s">
        <v>2118</v>
      </c>
      <c r="H20" s="175" t="s">
        <v>837</v>
      </c>
      <c r="I20" s="6">
        <v>3</v>
      </c>
      <c r="J20" s="1">
        <v>45216</v>
      </c>
    </row>
    <row r="21" spans="1:10">
      <c r="A21" s="90" t="s">
        <v>2119</v>
      </c>
      <c r="B21" s="152" t="s">
        <v>1389</v>
      </c>
      <c r="C21" s="153" t="s">
        <v>1390</v>
      </c>
      <c r="D21" s="91">
        <v>12846.22</v>
      </c>
      <c r="E21" s="91">
        <f t="shared" si="0"/>
        <v>899.23540000000003</v>
      </c>
      <c r="F21" s="91">
        <f t="shared" si="1"/>
        <v>13745.455399999999</v>
      </c>
      <c r="G21" s="176" t="s">
        <v>2120</v>
      </c>
      <c r="H21" s="175" t="s">
        <v>837</v>
      </c>
      <c r="I21" s="6">
        <v>1</v>
      </c>
      <c r="J21" s="1">
        <v>45216</v>
      </c>
    </row>
    <row r="22" spans="1:10" ht="22.5">
      <c r="A22" s="90" t="s">
        <v>2121</v>
      </c>
      <c r="B22" s="152" t="s">
        <v>2122</v>
      </c>
      <c r="C22" s="153" t="s">
        <v>2123</v>
      </c>
      <c r="D22" s="91">
        <v>11371.38</v>
      </c>
      <c r="E22" s="91">
        <f t="shared" si="0"/>
        <v>795.99660000000006</v>
      </c>
      <c r="F22" s="91">
        <f t="shared" si="1"/>
        <v>12167.3766</v>
      </c>
      <c r="G22" s="176" t="s">
        <v>2124</v>
      </c>
      <c r="H22" s="175" t="s">
        <v>837</v>
      </c>
      <c r="I22" s="6">
        <v>6</v>
      </c>
      <c r="J22" s="1">
        <v>45216</v>
      </c>
    </row>
    <row r="23" spans="1:10" ht="22.5">
      <c r="A23" s="90" t="s">
        <v>2125</v>
      </c>
      <c r="B23" s="152" t="s">
        <v>1320</v>
      </c>
      <c r="C23" s="153" t="s">
        <v>1321</v>
      </c>
      <c r="D23" s="91">
        <v>2313.0100000000002</v>
      </c>
      <c r="E23" s="91">
        <f t="shared" si="0"/>
        <v>161.91070000000002</v>
      </c>
      <c r="F23" s="91">
        <f t="shared" si="1"/>
        <v>2474.9207000000001</v>
      </c>
      <c r="G23" s="176" t="s">
        <v>2126</v>
      </c>
      <c r="H23" s="175" t="s">
        <v>837</v>
      </c>
      <c r="I23" s="6">
        <v>1</v>
      </c>
      <c r="J23" s="1">
        <v>45216</v>
      </c>
    </row>
    <row r="24" spans="1:10">
      <c r="A24" s="90" t="s">
        <v>2127</v>
      </c>
      <c r="B24" s="152" t="s">
        <v>958</v>
      </c>
      <c r="C24" s="169" t="s">
        <v>959</v>
      </c>
      <c r="D24" s="91">
        <v>6500</v>
      </c>
      <c r="E24" s="91">
        <f t="shared" si="0"/>
        <v>455.00000000000006</v>
      </c>
      <c r="F24" s="91">
        <f t="shared" si="1"/>
        <v>6955</v>
      </c>
      <c r="G24" s="169" t="s">
        <v>2128</v>
      </c>
      <c r="H24" s="175" t="s">
        <v>837</v>
      </c>
      <c r="I24" s="6">
        <v>1</v>
      </c>
      <c r="J24" s="1">
        <v>45218</v>
      </c>
    </row>
    <row r="25" spans="1:10" ht="22.5">
      <c r="A25" s="90" t="s">
        <v>2129</v>
      </c>
      <c r="B25" s="152" t="s">
        <v>714</v>
      </c>
      <c r="C25" s="169" t="s">
        <v>823</v>
      </c>
      <c r="D25" s="91">
        <v>2400</v>
      </c>
      <c r="E25" s="91">
        <f t="shared" si="0"/>
        <v>168.00000000000003</v>
      </c>
      <c r="F25" s="91">
        <f t="shared" si="1"/>
        <v>2568</v>
      </c>
      <c r="G25" s="176" t="s">
        <v>2130</v>
      </c>
      <c r="H25" s="175" t="s">
        <v>837</v>
      </c>
      <c r="I25" s="6">
        <v>2</v>
      </c>
      <c r="J25" s="1">
        <v>45218</v>
      </c>
    </row>
    <row r="26" spans="1:10" ht="22.5">
      <c r="A26" s="90" t="s">
        <v>2131</v>
      </c>
      <c r="B26" s="152" t="s">
        <v>2132</v>
      </c>
      <c r="C26" s="169" t="s">
        <v>2133</v>
      </c>
      <c r="D26" s="91">
        <v>3970</v>
      </c>
      <c r="E26" s="91">
        <f t="shared" si="0"/>
        <v>277.90000000000003</v>
      </c>
      <c r="F26" s="91">
        <f t="shared" si="1"/>
        <v>4247.8999999999996</v>
      </c>
      <c r="G26" s="176" t="s">
        <v>2134</v>
      </c>
      <c r="H26" s="175" t="s">
        <v>837</v>
      </c>
      <c r="I26" s="6">
        <v>2</v>
      </c>
      <c r="J26" s="1">
        <v>45226</v>
      </c>
    </row>
    <row r="27" spans="1:10" ht="22.5">
      <c r="A27" s="90" t="s">
        <v>2135</v>
      </c>
      <c r="B27" s="152" t="s">
        <v>1686</v>
      </c>
      <c r="C27" s="169" t="s">
        <v>1687</v>
      </c>
      <c r="D27" s="91">
        <v>1500</v>
      </c>
      <c r="E27" s="91">
        <f t="shared" si="0"/>
        <v>105.00000000000001</v>
      </c>
      <c r="F27" s="91">
        <f t="shared" si="1"/>
        <v>1605</v>
      </c>
      <c r="G27" s="176" t="s">
        <v>2136</v>
      </c>
      <c r="H27" s="175" t="s">
        <v>837</v>
      </c>
      <c r="I27" s="6">
        <v>1</v>
      </c>
      <c r="J27" s="1">
        <v>45226</v>
      </c>
    </row>
    <row r="28" spans="1:10">
      <c r="A28" s="90" t="s">
        <v>2137</v>
      </c>
      <c r="B28" s="152" t="s">
        <v>2138</v>
      </c>
      <c r="C28" s="169" t="s">
        <v>2139</v>
      </c>
      <c r="D28" s="91">
        <v>2146.5</v>
      </c>
      <c r="E28" s="91">
        <f t="shared" si="0"/>
        <v>150.25500000000002</v>
      </c>
      <c r="F28" s="91">
        <f t="shared" si="1"/>
        <v>2296.7550000000001</v>
      </c>
      <c r="G28" s="176" t="s">
        <v>2140</v>
      </c>
      <c r="H28" s="175" t="s">
        <v>837</v>
      </c>
      <c r="I28" s="6">
        <v>1</v>
      </c>
      <c r="J28" s="1">
        <v>45226</v>
      </c>
    </row>
    <row r="29" spans="1:10" ht="22.5">
      <c r="A29" s="90" t="s">
        <v>2141</v>
      </c>
      <c r="B29" s="152" t="s">
        <v>2084</v>
      </c>
      <c r="C29" s="169" t="s">
        <v>2085</v>
      </c>
      <c r="D29" s="91">
        <v>14100</v>
      </c>
      <c r="E29" s="91">
        <f t="shared" si="0"/>
        <v>987.00000000000011</v>
      </c>
      <c r="F29" s="91">
        <f t="shared" si="1"/>
        <v>15087</v>
      </c>
      <c r="G29" s="176" t="s">
        <v>2142</v>
      </c>
      <c r="H29" s="175" t="s">
        <v>837</v>
      </c>
      <c r="I29" s="6">
        <v>1</v>
      </c>
      <c r="J29" s="85">
        <v>45232</v>
      </c>
    </row>
    <row r="30" spans="1:10">
      <c r="A30" s="90" t="s">
        <v>2143</v>
      </c>
      <c r="B30" s="152" t="s">
        <v>306</v>
      </c>
      <c r="C30" s="169" t="s">
        <v>457</v>
      </c>
      <c r="D30" s="91">
        <v>4672.8999999999996</v>
      </c>
      <c r="E30" s="91">
        <f t="shared" si="0"/>
        <v>327.10300000000001</v>
      </c>
      <c r="F30" s="91">
        <f t="shared" si="1"/>
        <v>5000.0029999999997</v>
      </c>
      <c r="G30" s="176" t="s">
        <v>2144</v>
      </c>
      <c r="H30" s="175" t="s">
        <v>837</v>
      </c>
      <c r="I30" s="6">
        <v>1</v>
      </c>
      <c r="J30" s="1">
        <v>45226</v>
      </c>
    </row>
    <row r="31" spans="1:10" ht="22.5">
      <c r="A31" s="90" t="s">
        <v>2145</v>
      </c>
      <c r="B31" s="152" t="s">
        <v>1328</v>
      </c>
      <c r="C31" s="169" t="s">
        <v>1329</v>
      </c>
      <c r="D31" s="91">
        <v>1584.69</v>
      </c>
      <c r="E31" s="91">
        <f t="shared" si="0"/>
        <v>110.92830000000002</v>
      </c>
      <c r="F31" s="91">
        <f t="shared" si="1"/>
        <v>1695.6183000000001</v>
      </c>
      <c r="G31" s="176" t="s">
        <v>2146</v>
      </c>
      <c r="H31" s="175" t="s">
        <v>837</v>
      </c>
      <c r="I31" s="6">
        <v>1</v>
      </c>
      <c r="J31" s="1">
        <v>45225</v>
      </c>
    </row>
    <row r="32" spans="1:10">
      <c r="A32" s="90" t="s">
        <v>2147</v>
      </c>
      <c r="B32" s="152" t="s">
        <v>1415</v>
      </c>
      <c r="C32" s="169" t="s">
        <v>1416</v>
      </c>
      <c r="D32" s="91">
        <v>1584.69</v>
      </c>
      <c r="E32" s="91">
        <f t="shared" si="0"/>
        <v>110.92830000000002</v>
      </c>
      <c r="F32" s="91">
        <f t="shared" si="1"/>
        <v>1695.6183000000001</v>
      </c>
      <c r="G32" s="176" t="s">
        <v>2148</v>
      </c>
      <c r="H32" s="175" t="s">
        <v>837</v>
      </c>
      <c r="I32" s="6">
        <v>1</v>
      </c>
      <c r="J32" s="1">
        <v>45225</v>
      </c>
    </row>
    <row r="33" spans="1:10" ht="22.5">
      <c r="A33" s="90" t="s">
        <v>2149</v>
      </c>
      <c r="B33" s="152" t="s">
        <v>2150</v>
      </c>
      <c r="C33" s="169" t="s">
        <v>2151</v>
      </c>
      <c r="D33" s="91">
        <v>2316</v>
      </c>
      <c r="E33" s="91">
        <f t="shared" si="0"/>
        <v>162.12</v>
      </c>
      <c r="F33" s="91">
        <f t="shared" si="1"/>
        <v>2478.12</v>
      </c>
      <c r="G33" s="118" t="s">
        <v>2152</v>
      </c>
      <c r="H33" s="175" t="s">
        <v>837</v>
      </c>
      <c r="I33" s="6">
        <v>1</v>
      </c>
      <c r="J33" s="1">
        <v>45225</v>
      </c>
    </row>
    <row r="34" spans="1:10">
      <c r="A34" s="90" t="s">
        <v>2153</v>
      </c>
      <c r="B34" s="152" t="s">
        <v>1320</v>
      </c>
      <c r="C34" s="169" t="s">
        <v>1321</v>
      </c>
      <c r="D34" s="91">
        <v>10619.75</v>
      </c>
      <c r="E34" s="91">
        <f t="shared" si="0"/>
        <v>743.38250000000005</v>
      </c>
      <c r="F34" s="91">
        <f t="shared" si="1"/>
        <v>11363.1325</v>
      </c>
      <c r="G34" s="118" t="s">
        <v>2154</v>
      </c>
      <c r="H34" s="175" t="s">
        <v>837</v>
      </c>
      <c r="I34" s="6">
        <v>1</v>
      </c>
      <c r="J34" s="1">
        <v>45225</v>
      </c>
    </row>
    <row r="35" spans="1:10" ht="22.5">
      <c r="A35" s="90" t="s">
        <v>2155</v>
      </c>
      <c r="B35" s="152" t="s">
        <v>2156</v>
      </c>
      <c r="C35" s="169" t="s">
        <v>2157</v>
      </c>
      <c r="D35" s="91">
        <v>14800</v>
      </c>
      <c r="E35" s="91">
        <f t="shared" si="0"/>
        <v>1036</v>
      </c>
      <c r="F35" s="91">
        <f>+D35+E35</f>
        <v>15836</v>
      </c>
      <c r="G35" s="118" t="s">
        <v>2158</v>
      </c>
      <c r="H35" s="175" t="s">
        <v>837</v>
      </c>
      <c r="I35" s="6">
        <v>9</v>
      </c>
      <c r="J35" s="1">
        <v>45225</v>
      </c>
    </row>
    <row r="36" spans="1:10" ht="22.5">
      <c r="A36" s="90" t="s">
        <v>2159</v>
      </c>
      <c r="B36" s="152" t="s">
        <v>2160</v>
      </c>
      <c r="C36" s="169" t="s">
        <v>2161</v>
      </c>
      <c r="D36" s="91">
        <v>10405</v>
      </c>
      <c r="E36" s="91">
        <f t="shared" si="0"/>
        <v>728.35</v>
      </c>
      <c r="F36" s="91">
        <f>+D36+E36</f>
        <v>11133.35</v>
      </c>
      <c r="G36" s="118" t="s">
        <v>2162</v>
      </c>
      <c r="H36" s="175" t="s">
        <v>850</v>
      </c>
      <c r="I36" s="6">
        <v>2</v>
      </c>
      <c r="J36" s="1">
        <v>45226</v>
      </c>
    </row>
    <row r="37" spans="1:10" ht="22.5">
      <c r="A37" s="90" t="s">
        <v>2163</v>
      </c>
      <c r="B37" s="152" t="s">
        <v>41</v>
      </c>
      <c r="C37" s="169" t="s">
        <v>42</v>
      </c>
      <c r="D37" s="91">
        <v>1960.92</v>
      </c>
      <c r="E37" s="91">
        <f t="shared" si="0"/>
        <v>137.26440000000002</v>
      </c>
      <c r="F37" s="91">
        <f t="shared" ref="F37:F41" si="2">+D37+E37</f>
        <v>2098.1844000000001</v>
      </c>
      <c r="G37" s="118" t="s">
        <v>1214</v>
      </c>
      <c r="H37" s="175" t="s">
        <v>837</v>
      </c>
      <c r="I37" s="6">
        <v>12</v>
      </c>
      <c r="J37" s="1">
        <v>45226</v>
      </c>
    </row>
    <row r="38" spans="1:10" ht="22.5">
      <c r="A38" s="90" t="s">
        <v>2164</v>
      </c>
      <c r="B38" s="152" t="s">
        <v>1282</v>
      </c>
      <c r="C38" s="169" t="s">
        <v>1283</v>
      </c>
      <c r="D38" s="91">
        <v>2556.5100000000002</v>
      </c>
      <c r="E38" s="91">
        <f t="shared" si="0"/>
        <v>178.95570000000004</v>
      </c>
      <c r="F38" s="91">
        <f t="shared" si="2"/>
        <v>2735.4657000000002</v>
      </c>
      <c r="G38" s="118" t="s">
        <v>2165</v>
      </c>
      <c r="H38" s="175" t="s">
        <v>837</v>
      </c>
      <c r="I38" s="6">
        <v>1</v>
      </c>
      <c r="J38" s="1">
        <v>45226</v>
      </c>
    </row>
    <row r="39" spans="1:10">
      <c r="A39" s="90" t="s">
        <v>2166</v>
      </c>
      <c r="B39" s="152" t="s">
        <v>1320</v>
      </c>
      <c r="C39" s="169" t="s">
        <v>1321</v>
      </c>
      <c r="D39" s="91">
        <v>13470.55</v>
      </c>
      <c r="E39" s="91">
        <f t="shared" si="0"/>
        <v>942.93850000000009</v>
      </c>
      <c r="F39" s="91">
        <f t="shared" si="2"/>
        <v>14413.488499999999</v>
      </c>
      <c r="G39" s="118" t="s">
        <v>2167</v>
      </c>
      <c r="H39" s="175" t="s">
        <v>837</v>
      </c>
      <c r="I39" s="6">
        <v>1</v>
      </c>
      <c r="J39" s="1">
        <v>45226</v>
      </c>
    </row>
    <row r="40" spans="1:10">
      <c r="A40" s="90" t="s">
        <v>2168</v>
      </c>
      <c r="B40" s="152" t="s">
        <v>1415</v>
      </c>
      <c r="C40" s="169" t="s">
        <v>1416</v>
      </c>
      <c r="D40" s="91">
        <v>1398.87</v>
      </c>
      <c r="E40" s="91">
        <f t="shared" si="0"/>
        <v>97.920900000000003</v>
      </c>
      <c r="F40" s="91">
        <f t="shared" si="2"/>
        <v>1496.7909</v>
      </c>
      <c r="G40" s="118" t="s">
        <v>2169</v>
      </c>
      <c r="H40" s="175" t="s">
        <v>837</v>
      </c>
      <c r="I40" s="6">
        <v>1</v>
      </c>
      <c r="J40" s="1">
        <v>45226</v>
      </c>
    </row>
    <row r="41" spans="1:10">
      <c r="A41" s="90" t="s">
        <v>2170</v>
      </c>
      <c r="B41" s="152" t="s">
        <v>2171</v>
      </c>
      <c r="C41" s="169" t="s">
        <v>2172</v>
      </c>
      <c r="D41" s="91">
        <v>14900</v>
      </c>
      <c r="E41" s="91">
        <f t="shared" si="0"/>
        <v>1043</v>
      </c>
      <c r="F41" s="91">
        <f t="shared" si="2"/>
        <v>15943</v>
      </c>
      <c r="G41" s="176" t="s">
        <v>2173</v>
      </c>
      <c r="H41" s="175" t="s">
        <v>837</v>
      </c>
      <c r="I41" s="6">
        <v>9</v>
      </c>
      <c r="J41" s="1">
        <v>45232</v>
      </c>
    </row>
    <row r="42" spans="1:10" ht="22.5">
      <c r="A42" s="90" t="s">
        <v>2174</v>
      </c>
      <c r="B42" s="152" t="s">
        <v>2175</v>
      </c>
      <c r="C42" s="169" t="s">
        <v>2176</v>
      </c>
      <c r="D42" s="91">
        <v>3763.44</v>
      </c>
      <c r="E42" s="91">
        <f>+F42-D42</f>
        <v>-263.44000000000005</v>
      </c>
      <c r="F42" s="91">
        <v>3500</v>
      </c>
      <c r="G42" s="176" t="s">
        <v>2177</v>
      </c>
      <c r="H42" s="175" t="s">
        <v>837</v>
      </c>
      <c r="I42" s="6">
        <v>2</v>
      </c>
      <c r="J42" s="1">
        <v>45232</v>
      </c>
    </row>
    <row r="43" spans="1:10">
      <c r="A43" s="90" t="s">
        <v>2178</v>
      </c>
      <c r="B43" s="152" t="s">
        <v>2179</v>
      </c>
      <c r="C43" s="169" t="s">
        <v>2180</v>
      </c>
      <c r="D43" s="91">
        <v>11829.4</v>
      </c>
      <c r="E43" s="91">
        <v>0</v>
      </c>
      <c r="F43" s="91">
        <f>+D43+E43</f>
        <v>11829.4</v>
      </c>
      <c r="G43" s="176" t="s">
        <v>2181</v>
      </c>
      <c r="H43" s="175" t="s">
        <v>837</v>
      </c>
      <c r="I43" s="6">
        <v>12</v>
      </c>
      <c r="J43" s="1">
        <v>45233</v>
      </c>
    </row>
    <row r="44" spans="1:10" ht="22.5">
      <c r="A44" s="90" t="s">
        <v>2182</v>
      </c>
      <c r="B44" s="152" t="s">
        <v>1415</v>
      </c>
      <c r="C44" s="169" t="s">
        <v>1416</v>
      </c>
      <c r="D44" s="91">
        <v>1945.6</v>
      </c>
      <c r="E44" s="91">
        <f>+D44*0.07</f>
        <v>136.19200000000001</v>
      </c>
      <c r="F44" s="91">
        <f>+D44+E44</f>
        <v>2081.7919999999999</v>
      </c>
      <c r="G44" s="176" t="s">
        <v>2183</v>
      </c>
      <c r="H44" s="175" t="s">
        <v>837</v>
      </c>
      <c r="I44" s="6">
        <v>1</v>
      </c>
      <c r="J44" s="1">
        <v>45232</v>
      </c>
    </row>
    <row r="45" spans="1:10">
      <c r="A45" s="90" t="s">
        <v>2184</v>
      </c>
      <c r="B45" s="152" t="s">
        <v>1415</v>
      </c>
      <c r="C45" s="169" t="s">
        <v>1416</v>
      </c>
      <c r="D45" s="91">
        <v>2363.65</v>
      </c>
      <c r="E45" s="91">
        <f t="shared" ref="E45:E56" si="3">+D45*0.07</f>
        <v>165.45550000000003</v>
      </c>
      <c r="F45" s="91">
        <f t="shared" ref="F45:F59" si="4">+D45+E45</f>
        <v>2529.1055000000001</v>
      </c>
      <c r="G45" s="176" t="s">
        <v>2185</v>
      </c>
      <c r="H45" s="175" t="s">
        <v>837</v>
      </c>
      <c r="I45" s="6">
        <v>1</v>
      </c>
      <c r="J45" s="1">
        <v>45232</v>
      </c>
    </row>
    <row r="46" spans="1:10">
      <c r="A46" s="90" t="s">
        <v>2186</v>
      </c>
      <c r="B46" s="152" t="s">
        <v>1415</v>
      </c>
      <c r="C46" s="169" t="s">
        <v>1416</v>
      </c>
      <c r="D46" s="91">
        <v>1892.54</v>
      </c>
      <c r="E46" s="91">
        <f t="shared" si="3"/>
        <v>132.4778</v>
      </c>
      <c r="F46" s="91">
        <f t="shared" si="4"/>
        <v>2025.0178000000001</v>
      </c>
      <c r="G46" s="176" t="s">
        <v>2187</v>
      </c>
      <c r="H46" s="175" t="s">
        <v>837</v>
      </c>
      <c r="I46" s="6">
        <v>1</v>
      </c>
      <c r="J46" s="1">
        <v>45232</v>
      </c>
    </row>
    <row r="47" spans="1:10" ht="22.5">
      <c r="A47" s="90" t="s">
        <v>2188</v>
      </c>
      <c r="B47" s="152" t="s">
        <v>1320</v>
      </c>
      <c r="C47" s="169" t="s">
        <v>1321</v>
      </c>
      <c r="D47" s="91">
        <v>5420.69</v>
      </c>
      <c r="E47" s="91">
        <f t="shared" si="3"/>
        <v>379.44830000000002</v>
      </c>
      <c r="F47" s="91">
        <f t="shared" si="4"/>
        <v>5800.1382999999996</v>
      </c>
      <c r="G47" s="176" t="s">
        <v>2189</v>
      </c>
      <c r="H47" s="175" t="s">
        <v>837</v>
      </c>
      <c r="I47" s="6">
        <v>1</v>
      </c>
      <c r="J47" s="1">
        <v>45232</v>
      </c>
    </row>
    <row r="48" spans="1:10" ht="22.5">
      <c r="A48" s="90" t="s">
        <v>2190</v>
      </c>
      <c r="B48" s="152" t="s">
        <v>1320</v>
      </c>
      <c r="C48" s="169" t="s">
        <v>1321</v>
      </c>
      <c r="D48" s="91">
        <v>7740.58</v>
      </c>
      <c r="E48" s="91">
        <f t="shared" si="3"/>
        <v>541.84059999999999</v>
      </c>
      <c r="F48" s="91">
        <f t="shared" si="4"/>
        <v>8282.4205999999995</v>
      </c>
      <c r="G48" s="176" t="s">
        <v>2191</v>
      </c>
      <c r="H48" s="175" t="s">
        <v>837</v>
      </c>
      <c r="I48" s="6">
        <v>1</v>
      </c>
      <c r="J48" s="1">
        <v>45237</v>
      </c>
    </row>
    <row r="49" spans="1:10" ht="22.5">
      <c r="A49" s="90" t="s">
        <v>2192</v>
      </c>
      <c r="B49" s="152" t="s">
        <v>1320</v>
      </c>
      <c r="C49" s="169" t="s">
        <v>1321</v>
      </c>
      <c r="D49" s="91">
        <v>1809.4</v>
      </c>
      <c r="E49" s="91">
        <f t="shared" si="3"/>
        <v>126.65800000000002</v>
      </c>
      <c r="F49" s="91">
        <f t="shared" si="4"/>
        <v>1936.058</v>
      </c>
      <c r="G49" s="176" t="s">
        <v>2193</v>
      </c>
      <c r="H49" s="175" t="s">
        <v>837</v>
      </c>
      <c r="I49" s="6">
        <v>1</v>
      </c>
      <c r="J49" s="1">
        <v>45237</v>
      </c>
    </row>
    <row r="50" spans="1:10" ht="22.5">
      <c r="A50" s="90" t="s">
        <v>2194</v>
      </c>
      <c r="B50" s="152" t="s">
        <v>1389</v>
      </c>
      <c r="C50" s="169" t="s">
        <v>1390</v>
      </c>
      <c r="D50" s="91">
        <v>7047.18</v>
      </c>
      <c r="E50" s="91">
        <f t="shared" si="3"/>
        <v>493.30260000000004</v>
      </c>
      <c r="F50" s="91">
        <f t="shared" si="4"/>
        <v>7540.4826000000003</v>
      </c>
      <c r="G50" s="176" t="s">
        <v>2195</v>
      </c>
      <c r="H50" s="175" t="s">
        <v>837</v>
      </c>
      <c r="I50" s="6">
        <v>1</v>
      </c>
      <c r="J50" s="1">
        <v>45237</v>
      </c>
    </row>
    <row r="51" spans="1:10" ht="22.5">
      <c r="A51" s="90" t="s">
        <v>2196</v>
      </c>
      <c r="B51" s="152" t="s">
        <v>1328</v>
      </c>
      <c r="C51" s="169" t="s">
        <v>1329</v>
      </c>
      <c r="D51" s="91">
        <v>2069.54</v>
      </c>
      <c r="E51" s="91">
        <f t="shared" si="3"/>
        <v>144.86780000000002</v>
      </c>
      <c r="F51" s="91">
        <f t="shared" si="4"/>
        <v>2214.4078</v>
      </c>
      <c r="G51" s="176" t="s">
        <v>2197</v>
      </c>
      <c r="H51" s="175" t="s">
        <v>837</v>
      </c>
      <c r="I51" s="6">
        <v>1</v>
      </c>
      <c r="J51" s="1">
        <v>45237</v>
      </c>
    </row>
    <row r="52" spans="1:10" ht="22.5">
      <c r="A52" s="90" t="s">
        <v>2198</v>
      </c>
      <c r="B52" s="152" t="s">
        <v>1286</v>
      </c>
      <c r="C52" s="169" t="s">
        <v>1287</v>
      </c>
      <c r="D52" s="91">
        <v>1576.2</v>
      </c>
      <c r="E52" s="91">
        <f t="shared" si="3"/>
        <v>110.33400000000002</v>
      </c>
      <c r="F52" s="91">
        <f t="shared" si="4"/>
        <v>1686.5340000000001</v>
      </c>
      <c r="G52" s="176" t="s">
        <v>2199</v>
      </c>
      <c r="H52" s="175" t="s">
        <v>837</v>
      </c>
      <c r="I52" s="6">
        <v>1</v>
      </c>
      <c r="J52" s="1">
        <v>45237</v>
      </c>
    </row>
    <row r="53" spans="1:10" ht="22.5">
      <c r="A53" s="90" t="s">
        <v>2200</v>
      </c>
      <c r="B53" s="152" t="s">
        <v>1328</v>
      </c>
      <c r="C53" s="169" t="s">
        <v>1329</v>
      </c>
      <c r="D53" s="91">
        <v>1083.06</v>
      </c>
      <c r="E53" s="91">
        <f t="shared" si="3"/>
        <v>75.8142</v>
      </c>
      <c r="F53" s="91">
        <f t="shared" si="4"/>
        <v>1158.8742</v>
      </c>
      <c r="G53" s="176" t="s">
        <v>2201</v>
      </c>
      <c r="H53" s="175" t="s">
        <v>837</v>
      </c>
      <c r="I53" s="6">
        <v>1</v>
      </c>
      <c r="J53" s="1">
        <v>45237</v>
      </c>
    </row>
    <row r="54" spans="1:10">
      <c r="A54" s="90" t="s">
        <v>2202</v>
      </c>
      <c r="B54" s="152" t="s">
        <v>1389</v>
      </c>
      <c r="C54" s="169" t="s">
        <v>1390</v>
      </c>
      <c r="D54" s="91">
        <v>14774.62</v>
      </c>
      <c r="E54" s="91">
        <f>+F54-D54</f>
        <v>1028.2399999999998</v>
      </c>
      <c r="F54" s="91">
        <v>15802.86</v>
      </c>
      <c r="G54" s="176" t="s">
        <v>2203</v>
      </c>
      <c r="H54" s="175" t="s">
        <v>837</v>
      </c>
      <c r="I54" s="6">
        <v>1</v>
      </c>
      <c r="J54" s="1">
        <v>45237</v>
      </c>
    </row>
    <row r="55" spans="1:10">
      <c r="A55" s="90" t="s">
        <v>2204</v>
      </c>
      <c r="B55" s="152" t="s">
        <v>65</v>
      </c>
      <c r="C55" s="169" t="s">
        <v>66</v>
      </c>
      <c r="D55" s="91">
        <v>1941.96</v>
      </c>
      <c r="E55" s="91">
        <f t="shared" si="3"/>
        <v>135.93720000000002</v>
      </c>
      <c r="F55" s="91">
        <f t="shared" si="4"/>
        <v>2077.8971999999999</v>
      </c>
      <c r="G55" s="176" t="s">
        <v>2205</v>
      </c>
      <c r="H55" s="175" t="s">
        <v>837</v>
      </c>
      <c r="I55" s="6">
        <v>2</v>
      </c>
      <c r="J55" s="1">
        <v>45237</v>
      </c>
    </row>
    <row r="56" spans="1:10" ht="22.5">
      <c r="A56" s="90" t="s">
        <v>2206</v>
      </c>
      <c r="B56" s="152" t="s">
        <v>1286</v>
      </c>
      <c r="C56" s="169" t="s">
        <v>1287</v>
      </c>
      <c r="D56" s="91">
        <v>1777.4</v>
      </c>
      <c r="E56" s="91">
        <f t="shared" si="3"/>
        <v>124.41800000000002</v>
      </c>
      <c r="F56" s="91">
        <f t="shared" si="4"/>
        <v>1901.8180000000002</v>
      </c>
      <c r="G56" s="176" t="s">
        <v>2207</v>
      </c>
      <c r="H56" s="175" t="s">
        <v>837</v>
      </c>
      <c r="I56" s="6">
        <v>1</v>
      </c>
      <c r="J56" s="1">
        <v>45237</v>
      </c>
    </row>
    <row r="57" spans="1:10" ht="22.5">
      <c r="A57" s="90" t="s">
        <v>2208</v>
      </c>
      <c r="B57" s="152" t="s">
        <v>1838</v>
      </c>
      <c r="C57" s="169" t="s">
        <v>1839</v>
      </c>
      <c r="D57" s="91">
        <v>3010</v>
      </c>
      <c r="E57" s="91">
        <f>+D57*0</f>
        <v>0</v>
      </c>
      <c r="F57" s="91">
        <f t="shared" si="4"/>
        <v>3010</v>
      </c>
      <c r="G57" s="176" t="s">
        <v>2209</v>
      </c>
      <c r="H57" s="175" t="s">
        <v>837</v>
      </c>
      <c r="I57" s="6">
        <v>1</v>
      </c>
      <c r="J57" s="1">
        <v>45238</v>
      </c>
    </row>
    <row r="58" spans="1:10">
      <c r="A58" s="90" t="s">
        <v>2210</v>
      </c>
      <c r="B58" s="152" t="s">
        <v>1415</v>
      </c>
      <c r="C58" s="169" t="s">
        <v>1416</v>
      </c>
      <c r="D58" s="91">
        <v>1767.7</v>
      </c>
      <c r="E58" s="91">
        <f>+D58*0.07</f>
        <v>123.73900000000002</v>
      </c>
      <c r="F58" s="91">
        <f t="shared" si="4"/>
        <v>1891.4390000000001</v>
      </c>
      <c r="G58" s="176" t="s">
        <v>2211</v>
      </c>
      <c r="H58" s="175" t="s">
        <v>837</v>
      </c>
      <c r="I58" s="6">
        <v>1</v>
      </c>
      <c r="J58" s="1">
        <v>45239</v>
      </c>
    </row>
    <row r="59" spans="1:10" ht="22.5">
      <c r="A59" s="90" t="s">
        <v>2212</v>
      </c>
      <c r="B59" s="152" t="s">
        <v>1389</v>
      </c>
      <c r="C59" s="169" t="s">
        <v>1390</v>
      </c>
      <c r="D59" s="91">
        <v>14641.82</v>
      </c>
      <c r="E59" s="91">
        <f t="shared" ref="E59" si="5">+D59*0.07</f>
        <v>1024.9274</v>
      </c>
      <c r="F59" s="91">
        <f t="shared" si="4"/>
        <v>15666.7474</v>
      </c>
      <c r="G59" s="176" t="s">
        <v>2213</v>
      </c>
      <c r="H59" s="175" t="s">
        <v>837</v>
      </c>
      <c r="I59" s="6">
        <v>1</v>
      </c>
      <c r="J59" s="1">
        <v>45239</v>
      </c>
    </row>
    <row r="60" spans="1:10" ht="22.5">
      <c r="A60" s="90" t="s">
        <v>2214</v>
      </c>
      <c r="B60" s="152" t="s">
        <v>1389</v>
      </c>
      <c r="C60" s="169" t="s">
        <v>1390</v>
      </c>
      <c r="D60" s="91">
        <v>4991.68</v>
      </c>
      <c r="E60" s="91">
        <v>348.3</v>
      </c>
      <c r="F60" s="91">
        <v>5339.98</v>
      </c>
      <c r="G60" s="176" t="s">
        <v>2215</v>
      </c>
      <c r="H60" s="175" t="s">
        <v>837</v>
      </c>
      <c r="I60" s="6">
        <v>1</v>
      </c>
      <c r="J60" s="1">
        <v>45240</v>
      </c>
    </row>
    <row r="61" spans="1:10" ht="22.5">
      <c r="A61" s="90" t="s">
        <v>2216</v>
      </c>
      <c r="B61" s="152" t="s">
        <v>1328</v>
      </c>
      <c r="C61" s="169" t="s">
        <v>1329</v>
      </c>
      <c r="D61" s="91">
        <v>5322.44</v>
      </c>
      <c r="E61" s="91">
        <f>+D61*0.07</f>
        <v>372.57080000000002</v>
      </c>
      <c r="F61" s="91">
        <f>+D61+E61</f>
        <v>5695.0108</v>
      </c>
      <c r="G61" s="176" t="s">
        <v>2217</v>
      </c>
      <c r="H61" s="175" t="s">
        <v>837</v>
      </c>
      <c r="I61" s="6">
        <v>1</v>
      </c>
      <c r="J61" s="1">
        <v>45240</v>
      </c>
    </row>
    <row r="62" spans="1:10" ht="22.5">
      <c r="A62" s="90" t="s">
        <v>2218</v>
      </c>
      <c r="B62" s="152" t="s">
        <v>1320</v>
      </c>
      <c r="C62" s="169" t="s">
        <v>1321</v>
      </c>
      <c r="D62" s="91">
        <v>1551.73</v>
      </c>
      <c r="E62" s="91">
        <f>+D62*0.07</f>
        <v>108.62110000000001</v>
      </c>
      <c r="F62" s="91">
        <f>+D62+E62</f>
        <v>1660.3511000000001</v>
      </c>
      <c r="G62" s="176" t="s">
        <v>2219</v>
      </c>
      <c r="H62" s="175" t="s">
        <v>837</v>
      </c>
      <c r="I62" s="6">
        <v>1</v>
      </c>
      <c r="J62" s="1">
        <v>45243</v>
      </c>
    </row>
    <row r="63" spans="1:10" ht="22.5">
      <c r="A63" s="90" t="s">
        <v>2220</v>
      </c>
      <c r="B63" s="152" t="s">
        <v>1286</v>
      </c>
      <c r="C63" s="169" t="s">
        <v>1287</v>
      </c>
      <c r="D63" s="91">
        <v>1913.2</v>
      </c>
      <c r="E63" s="91">
        <f t="shared" ref="E63:E66" si="6">+D63*0.07</f>
        <v>133.92400000000001</v>
      </c>
      <c r="F63" s="91">
        <f t="shared" ref="F63:F83" si="7">+D63+E63</f>
        <v>2047.124</v>
      </c>
      <c r="G63" s="176" t="s">
        <v>2221</v>
      </c>
      <c r="H63" s="175" t="s">
        <v>837</v>
      </c>
      <c r="I63" s="6">
        <v>1</v>
      </c>
      <c r="J63" s="1">
        <v>45244</v>
      </c>
    </row>
    <row r="64" spans="1:10" ht="22.5">
      <c r="A64" s="90" t="s">
        <v>2222</v>
      </c>
      <c r="B64" s="152" t="s">
        <v>1216</v>
      </c>
      <c r="C64" s="169" t="s">
        <v>1217</v>
      </c>
      <c r="D64" s="91">
        <v>1150.49</v>
      </c>
      <c r="E64" s="91">
        <f t="shared" si="6"/>
        <v>80.534300000000002</v>
      </c>
      <c r="F64" s="91">
        <f t="shared" si="7"/>
        <v>1231.0243</v>
      </c>
      <c r="G64" s="176" t="s">
        <v>2223</v>
      </c>
      <c r="H64" s="175" t="s">
        <v>837</v>
      </c>
      <c r="I64" s="6">
        <v>1</v>
      </c>
      <c r="J64" s="1">
        <v>45244</v>
      </c>
    </row>
    <row r="65" spans="1:10" ht="22.5">
      <c r="A65" s="90" t="s">
        <v>2224</v>
      </c>
      <c r="B65" s="152" t="s">
        <v>2225</v>
      </c>
      <c r="C65" s="169" t="s">
        <v>2226</v>
      </c>
      <c r="D65" s="91">
        <v>6500</v>
      </c>
      <c r="E65" s="91">
        <f t="shared" si="6"/>
        <v>455.00000000000006</v>
      </c>
      <c r="F65" s="91">
        <f t="shared" si="7"/>
        <v>6955</v>
      </c>
      <c r="G65" s="176" t="s">
        <v>2227</v>
      </c>
      <c r="H65" s="175" t="s">
        <v>837</v>
      </c>
      <c r="I65" s="6">
        <v>6</v>
      </c>
      <c r="J65" s="1">
        <v>45245</v>
      </c>
    </row>
    <row r="66" spans="1:10">
      <c r="A66" s="90" t="s">
        <v>2228</v>
      </c>
      <c r="B66" s="152" t="s">
        <v>2229</v>
      </c>
      <c r="C66" s="169" t="s">
        <v>2230</v>
      </c>
      <c r="D66" s="91">
        <v>1560.34</v>
      </c>
      <c r="E66" s="91">
        <f t="shared" si="6"/>
        <v>109.22380000000001</v>
      </c>
      <c r="F66" s="91">
        <f t="shared" si="7"/>
        <v>1669.5637999999999</v>
      </c>
      <c r="G66" s="176" t="s">
        <v>2231</v>
      </c>
      <c r="H66" s="175" t="s">
        <v>837</v>
      </c>
      <c r="I66" s="6">
        <v>1</v>
      </c>
      <c r="J66" s="1">
        <v>45245</v>
      </c>
    </row>
    <row r="67" spans="1:10" ht="22.5">
      <c r="A67" s="90" t="s">
        <v>2232</v>
      </c>
      <c r="B67" s="152" t="s">
        <v>201</v>
      </c>
      <c r="C67" s="169" t="s">
        <v>421</v>
      </c>
      <c r="D67" s="91">
        <v>9675</v>
      </c>
      <c r="E67" s="91">
        <v>0</v>
      </c>
      <c r="F67" s="91">
        <f t="shared" si="7"/>
        <v>9675</v>
      </c>
      <c r="G67" s="176" t="s">
        <v>2233</v>
      </c>
      <c r="H67" s="175" t="s">
        <v>837</v>
      </c>
      <c r="I67" s="6">
        <v>3</v>
      </c>
      <c r="J67" s="1">
        <v>45245</v>
      </c>
    </row>
    <row r="68" spans="1:10" ht="22.5">
      <c r="A68" s="90" t="s">
        <v>2234</v>
      </c>
      <c r="B68" s="152" t="s">
        <v>2235</v>
      </c>
      <c r="C68" s="169" t="s">
        <v>2236</v>
      </c>
      <c r="D68" s="91">
        <v>2932</v>
      </c>
      <c r="E68" s="91">
        <f>+D68*0.07</f>
        <v>205.24</v>
      </c>
      <c r="F68" s="91">
        <f t="shared" si="7"/>
        <v>3137.24</v>
      </c>
      <c r="G68" s="176" t="s">
        <v>2237</v>
      </c>
      <c r="H68" s="175" t="s">
        <v>837</v>
      </c>
      <c r="I68" s="6">
        <v>8</v>
      </c>
      <c r="J68" s="1">
        <v>45245</v>
      </c>
    </row>
    <row r="69" spans="1:10">
      <c r="A69" s="90" t="s">
        <v>2238</v>
      </c>
      <c r="B69" s="152" t="s">
        <v>1415</v>
      </c>
      <c r="C69" s="169" t="s">
        <v>1416</v>
      </c>
      <c r="D69" s="91">
        <v>2469.04</v>
      </c>
      <c r="E69" s="91">
        <f>+D69*0.07</f>
        <v>172.83280000000002</v>
      </c>
      <c r="F69" s="91">
        <f t="shared" si="7"/>
        <v>2641.8728000000001</v>
      </c>
      <c r="G69" s="176" t="s">
        <v>2239</v>
      </c>
      <c r="H69" s="175" t="s">
        <v>837</v>
      </c>
      <c r="I69" s="6">
        <v>1</v>
      </c>
      <c r="J69" s="1">
        <v>45246</v>
      </c>
    </row>
    <row r="70" spans="1:10">
      <c r="A70" s="90" t="s">
        <v>2240</v>
      </c>
      <c r="B70" s="152" t="s">
        <v>1838</v>
      </c>
      <c r="C70" s="169" t="s">
        <v>1839</v>
      </c>
      <c r="D70" s="91">
        <v>3800</v>
      </c>
      <c r="E70" s="91">
        <f t="shared" ref="E70:E82" si="8">+D70*0.07</f>
        <v>266</v>
      </c>
      <c r="F70" s="91">
        <f t="shared" si="7"/>
        <v>4066</v>
      </c>
      <c r="G70" s="176" t="s">
        <v>2241</v>
      </c>
      <c r="H70" s="175" t="s">
        <v>837</v>
      </c>
      <c r="I70" s="6">
        <v>2</v>
      </c>
      <c r="J70" s="1">
        <v>45250</v>
      </c>
    </row>
    <row r="71" spans="1:10" ht="33.75">
      <c r="A71" s="90" t="s">
        <v>2242</v>
      </c>
      <c r="B71" s="152" t="s">
        <v>2243</v>
      </c>
      <c r="C71" s="169" t="s">
        <v>2244</v>
      </c>
      <c r="D71" s="91">
        <v>14950</v>
      </c>
      <c r="E71" s="91">
        <f t="shared" si="8"/>
        <v>1046.5</v>
      </c>
      <c r="F71" s="91">
        <f t="shared" si="7"/>
        <v>15996.5</v>
      </c>
      <c r="G71" s="176" t="s">
        <v>2245</v>
      </c>
      <c r="H71" s="175" t="s">
        <v>837</v>
      </c>
      <c r="I71" s="6">
        <v>6</v>
      </c>
      <c r="J71" s="1">
        <v>45250</v>
      </c>
    </row>
    <row r="72" spans="1:10" ht="22.5">
      <c r="A72" s="90" t="s">
        <v>2246</v>
      </c>
      <c r="B72" s="152" t="s">
        <v>1320</v>
      </c>
      <c r="C72" s="169" t="s">
        <v>1321</v>
      </c>
      <c r="D72" s="91">
        <v>1407.21</v>
      </c>
      <c r="E72" s="91">
        <f t="shared" si="8"/>
        <v>98.504700000000014</v>
      </c>
      <c r="F72" s="91">
        <f t="shared" si="7"/>
        <v>1505.7147</v>
      </c>
      <c r="G72" s="176" t="s">
        <v>2247</v>
      </c>
      <c r="H72" s="175" t="s">
        <v>837</v>
      </c>
      <c r="I72" s="6">
        <v>1</v>
      </c>
      <c r="J72" s="1">
        <v>45250</v>
      </c>
    </row>
    <row r="73" spans="1:10" ht="22.5">
      <c r="A73" s="90" t="s">
        <v>2248</v>
      </c>
      <c r="B73" s="152" t="s">
        <v>1415</v>
      </c>
      <c r="C73" s="169" t="s">
        <v>1416</v>
      </c>
      <c r="D73" s="91">
        <v>1430.81</v>
      </c>
      <c r="E73" s="91">
        <f t="shared" si="8"/>
        <v>100.1567</v>
      </c>
      <c r="F73" s="91">
        <f t="shared" si="7"/>
        <v>1530.9666999999999</v>
      </c>
      <c r="G73" s="176" t="s">
        <v>2249</v>
      </c>
      <c r="H73" s="175" t="s">
        <v>837</v>
      </c>
      <c r="I73" s="6">
        <v>1</v>
      </c>
      <c r="J73" s="1">
        <v>45250</v>
      </c>
    </row>
    <row r="74" spans="1:10" ht="22.5">
      <c r="A74" s="90" t="s">
        <v>2250</v>
      </c>
      <c r="B74" s="152" t="s">
        <v>1012</v>
      </c>
      <c r="C74" s="169" t="s">
        <v>1013</v>
      </c>
      <c r="D74" s="91">
        <v>1824</v>
      </c>
      <c r="E74" s="91">
        <f t="shared" si="8"/>
        <v>127.68</v>
      </c>
      <c r="F74" s="91">
        <f t="shared" si="7"/>
        <v>1951.68</v>
      </c>
      <c r="G74" s="176" t="s">
        <v>2251</v>
      </c>
      <c r="H74" s="175" t="s">
        <v>837</v>
      </c>
      <c r="I74" s="6" t="s">
        <v>2252</v>
      </c>
      <c r="J74" s="1">
        <v>45251</v>
      </c>
    </row>
    <row r="75" spans="1:10">
      <c r="A75" s="90" t="s">
        <v>2253</v>
      </c>
      <c r="B75" s="152" t="s">
        <v>1415</v>
      </c>
      <c r="C75" s="169" t="s">
        <v>1416</v>
      </c>
      <c r="D75" s="91">
        <v>2545.5100000000002</v>
      </c>
      <c r="E75" s="91">
        <f t="shared" si="8"/>
        <v>178.18570000000003</v>
      </c>
      <c r="F75" s="91">
        <f t="shared" si="7"/>
        <v>2723.6957000000002</v>
      </c>
      <c r="G75" s="176" t="s">
        <v>2254</v>
      </c>
      <c r="H75" s="175" t="s">
        <v>837</v>
      </c>
      <c r="I75" s="6">
        <v>1</v>
      </c>
      <c r="J75" s="1">
        <v>45251</v>
      </c>
    </row>
    <row r="76" spans="1:10" ht="22.5">
      <c r="A76" s="90" t="s">
        <v>2255</v>
      </c>
      <c r="B76" s="152" t="s">
        <v>1415</v>
      </c>
      <c r="C76" s="169" t="s">
        <v>1416</v>
      </c>
      <c r="D76" s="91">
        <v>1517.59</v>
      </c>
      <c r="E76" s="91">
        <f t="shared" si="8"/>
        <v>106.2313</v>
      </c>
      <c r="F76" s="91">
        <f t="shared" si="7"/>
        <v>1623.8212999999998</v>
      </c>
      <c r="G76" s="176" t="s">
        <v>2256</v>
      </c>
      <c r="H76" s="175" t="s">
        <v>837</v>
      </c>
      <c r="I76" s="6">
        <v>1</v>
      </c>
      <c r="J76" s="1">
        <v>45251</v>
      </c>
    </row>
    <row r="77" spans="1:10" ht="22.5">
      <c r="A77" s="90" t="s">
        <v>2257</v>
      </c>
      <c r="B77" s="152" t="s">
        <v>1415</v>
      </c>
      <c r="C77" s="169" t="s">
        <v>1416</v>
      </c>
      <c r="D77" s="91">
        <v>8906.4500000000007</v>
      </c>
      <c r="E77" s="91">
        <f t="shared" si="8"/>
        <v>623.45150000000012</v>
      </c>
      <c r="F77" s="91">
        <f t="shared" si="7"/>
        <v>9529.9014999999999</v>
      </c>
      <c r="G77" s="176" t="s">
        <v>2258</v>
      </c>
      <c r="H77" s="175" t="s">
        <v>837</v>
      </c>
      <c r="I77" s="6">
        <v>1</v>
      </c>
      <c r="J77" s="1">
        <v>45251</v>
      </c>
    </row>
    <row r="78" spans="1:10" ht="22.5">
      <c r="A78" s="90" t="s">
        <v>2259</v>
      </c>
      <c r="B78" s="152" t="s">
        <v>1282</v>
      </c>
      <c r="C78" s="169" t="s">
        <v>1283</v>
      </c>
      <c r="D78" s="91">
        <v>1489.83</v>
      </c>
      <c r="E78" s="91">
        <f t="shared" si="8"/>
        <v>104.2881</v>
      </c>
      <c r="F78" s="91">
        <f t="shared" si="7"/>
        <v>1594.1180999999999</v>
      </c>
      <c r="G78" s="176" t="s">
        <v>2260</v>
      </c>
      <c r="H78" s="175" t="s">
        <v>837</v>
      </c>
      <c r="I78" s="6">
        <v>1</v>
      </c>
      <c r="J78" s="1">
        <v>45251</v>
      </c>
    </row>
    <row r="79" spans="1:10" ht="22.5">
      <c r="A79" s="90" t="s">
        <v>2261</v>
      </c>
      <c r="B79" s="152" t="s">
        <v>1415</v>
      </c>
      <c r="C79" s="169" t="s">
        <v>1416</v>
      </c>
      <c r="D79" s="91">
        <v>1843.74</v>
      </c>
      <c r="E79" s="91">
        <f t="shared" si="8"/>
        <v>129.06180000000001</v>
      </c>
      <c r="F79" s="91">
        <f t="shared" si="7"/>
        <v>1972.8018</v>
      </c>
      <c r="G79" s="176" t="s">
        <v>2262</v>
      </c>
      <c r="H79" s="175" t="s">
        <v>837</v>
      </c>
      <c r="I79" s="6">
        <v>1</v>
      </c>
      <c r="J79" s="1">
        <v>45251</v>
      </c>
    </row>
    <row r="80" spans="1:10" ht="22.5">
      <c r="A80" s="90" t="s">
        <v>2263</v>
      </c>
      <c r="B80" s="152" t="s">
        <v>1328</v>
      </c>
      <c r="C80" s="169" t="s">
        <v>1329</v>
      </c>
      <c r="D80" s="91">
        <v>2866.16</v>
      </c>
      <c r="E80" s="91">
        <f t="shared" si="8"/>
        <v>200.63120000000001</v>
      </c>
      <c r="F80" s="91">
        <f t="shared" si="7"/>
        <v>3066.7911999999997</v>
      </c>
      <c r="G80" s="176" t="s">
        <v>2264</v>
      </c>
      <c r="H80" s="175" t="s">
        <v>837</v>
      </c>
      <c r="I80" s="6">
        <v>1</v>
      </c>
      <c r="J80" s="1">
        <v>45253</v>
      </c>
    </row>
    <row r="81" spans="1:10" ht="22.5">
      <c r="A81" s="90" t="s">
        <v>2265</v>
      </c>
      <c r="B81" s="152" t="s">
        <v>1320</v>
      </c>
      <c r="C81" s="169" t="s">
        <v>1321</v>
      </c>
      <c r="D81" s="91">
        <v>2253</v>
      </c>
      <c r="E81" s="91">
        <f t="shared" si="8"/>
        <v>157.71</v>
      </c>
      <c r="F81" s="91">
        <f t="shared" si="7"/>
        <v>2410.71</v>
      </c>
      <c r="G81" s="176" t="s">
        <v>2266</v>
      </c>
      <c r="H81" s="175" t="s">
        <v>837</v>
      </c>
      <c r="I81" s="6">
        <v>1</v>
      </c>
      <c r="J81" s="1">
        <v>45253</v>
      </c>
    </row>
    <row r="82" spans="1:10" ht="22.5">
      <c r="A82" s="90" t="s">
        <v>2267</v>
      </c>
      <c r="B82" s="152" t="s">
        <v>467</v>
      </c>
      <c r="C82" s="169" t="s">
        <v>2268</v>
      </c>
      <c r="D82" s="91">
        <v>5201.25</v>
      </c>
      <c r="E82" s="91">
        <f t="shared" si="8"/>
        <v>364.08750000000003</v>
      </c>
      <c r="F82" s="91">
        <f t="shared" si="7"/>
        <v>5565.3374999999996</v>
      </c>
      <c r="G82" s="176" t="s">
        <v>2269</v>
      </c>
      <c r="H82" s="175" t="s">
        <v>837</v>
      </c>
      <c r="I82" s="6">
        <v>4</v>
      </c>
      <c r="J82" s="1">
        <v>45259</v>
      </c>
    </row>
    <row r="83" spans="1:10">
      <c r="A83" s="90" t="s">
        <v>2270</v>
      </c>
      <c r="B83" s="152" t="s">
        <v>1389</v>
      </c>
      <c r="C83" s="169" t="s">
        <v>1390</v>
      </c>
      <c r="D83" s="91">
        <v>2293.1799999999998</v>
      </c>
      <c r="E83" s="91">
        <v>150.16999999999999</v>
      </c>
      <c r="F83" s="91">
        <f t="shared" si="7"/>
        <v>2443.35</v>
      </c>
      <c r="G83" s="176" t="s">
        <v>2271</v>
      </c>
      <c r="H83" s="175" t="s">
        <v>837</v>
      </c>
      <c r="I83" s="6">
        <v>1</v>
      </c>
      <c r="J83" s="1">
        <v>45259</v>
      </c>
    </row>
    <row r="84" spans="1:10" ht="22.5">
      <c r="A84" s="90" t="s">
        <v>2272</v>
      </c>
      <c r="B84" s="152" t="s">
        <v>1286</v>
      </c>
      <c r="C84" s="169" t="s">
        <v>1287</v>
      </c>
      <c r="D84" s="91">
        <v>1016.34</v>
      </c>
      <c r="E84" s="91">
        <f>+D84*0.07</f>
        <v>71.143800000000013</v>
      </c>
      <c r="F84" s="91">
        <f>+D84+E84</f>
        <v>1087.4838</v>
      </c>
      <c r="G84" s="176" t="s">
        <v>2273</v>
      </c>
      <c r="H84" s="175" t="s">
        <v>837</v>
      </c>
      <c r="I84" s="6">
        <v>1</v>
      </c>
      <c r="J84" s="1">
        <v>45259</v>
      </c>
    </row>
    <row r="85" spans="1:10" ht="22.5">
      <c r="A85" s="177" t="s">
        <v>2274</v>
      </c>
      <c r="B85" s="147" t="s">
        <v>864</v>
      </c>
      <c r="C85" s="150" t="s">
        <v>865</v>
      </c>
      <c r="D85" s="91">
        <v>22665</v>
      </c>
      <c r="E85" s="91">
        <v>0</v>
      </c>
      <c r="F85" s="91">
        <f t="shared" ref="F85:F108" si="9">+D85+E85</f>
        <v>22665</v>
      </c>
      <c r="G85" s="176" t="s">
        <v>2275</v>
      </c>
      <c r="H85" s="175" t="s">
        <v>837</v>
      </c>
      <c r="I85" s="6">
        <v>12</v>
      </c>
      <c r="J85" s="1">
        <v>45261</v>
      </c>
    </row>
    <row r="86" spans="1:10" ht="22.5">
      <c r="A86" s="177" t="s">
        <v>2276</v>
      </c>
      <c r="B86" s="147" t="s">
        <v>714</v>
      </c>
      <c r="C86" s="150" t="s">
        <v>823</v>
      </c>
      <c r="D86" s="91">
        <v>1200</v>
      </c>
      <c r="E86" s="91">
        <f>+D86*0.07</f>
        <v>84.000000000000014</v>
      </c>
      <c r="F86" s="91">
        <f t="shared" si="9"/>
        <v>1284</v>
      </c>
      <c r="G86" s="176" t="s">
        <v>2277</v>
      </c>
      <c r="H86" s="175" t="s">
        <v>837</v>
      </c>
      <c r="I86" s="6">
        <v>1</v>
      </c>
      <c r="J86" s="1">
        <v>45264</v>
      </c>
    </row>
    <row r="87" spans="1:10" ht="22.5">
      <c r="A87" s="177" t="s">
        <v>2278</v>
      </c>
      <c r="B87" s="152" t="s">
        <v>1328</v>
      </c>
      <c r="C87" s="169" t="s">
        <v>1329</v>
      </c>
      <c r="D87" s="91">
        <v>10781.57</v>
      </c>
      <c r="E87" s="91">
        <f>+D87*0.07</f>
        <v>754.70990000000006</v>
      </c>
      <c r="F87" s="91">
        <f t="shared" si="9"/>
        <v>11536.2799</v>
      </c>
      <c r="G87" s="176" t="s">
        <v>2279</v>
      </c>
      <c r="H87" s="175" t="s">
        <v>837</v>
      </c>
      <c r="I87" s="6">
        <v>1</v>
      </c>
      <c r="J87" s="1">
        <v>45265</v>
      </c>
    </row>
    <row r="88" spans="1:10">
      <c r="A88" s="177" t="s">
        <v>2280</v>
      </c>
      <c r="B88" s="152" t="s">
        <v>1389</v>
      </c>
      <c r="C88" s="169" t="s">
        <v>1390</v>
      </c>
      <c r="D88" s="91">
        <v>1848.27</v>
      </c>
      <c r="E88" s="91">
        <f>+D88*0.07</f>
        <v>129.37890000000002</v>
      </c>
      <c r="F88" s="91">
        <f t="shared" si="9"/>
        <v>1977.6488999999999</v>
      </c>
      <c r="G88" s="176" t="s">
        <v>2281</v>
      </c>
      <c r="H88" s="175" t="s">
        <v>837</v>
      </c>
      <c r="I88" s="6">
        <v>1</v>
      </c>
      <c r="J88" s="1">
        <v>45265</v>
      </c>
    </row>
    <row r="89" spans="1:10">
      <c r="A89" s="177" t="s">
        <v>2282</v>
      </c>
      <c r="B89" s="178" t="s">
        <v>2283</v>
      </c>
      <c r="C89" s="150" t="s">
        <v>2284</v>
      </c>
      <c r="D89" s="91">
        <v>2000</v>
      </c>
      <c r="E89" s="91">
        <f>+D89*0.07</f>
        <v>140</v>
      </c>
      <c r="F89" s="91">
        <f t="shared" si="9"/>
        <v>2140</v>
      </c>
      <c r="G89" s="176" t="s">
        <v>2285</v>
      </c>
      <c r="H89" s="175" t="s">
        <v>837</v>
      </c>
      <c r="I89" s="6">
        <v>1</v>
      </c>
      <c r="J89" s="1">
        <v>45272</v>
      </c>
    </row>
    <row r="90" spans="1:10">
      <c r="A90" s="177" t="s">
        <v>2286</v>
      </c>
      <c r="B90" s="147" t="s">
        <v>362</v>
      </c>
      <c r="C90" s="150" t="s">
        <v>756</v>
      </c>
      <c r="D90" s="91">
        <v>6900</v>
      </c>
      <c r="E90" s="91">
        <f t="shared" ref="E90" si="10">+D90*0.07</f>
        <v>483.00000000000006</v>
      </c>
      <c r="F90" s="91">
        <f t="shared" si="9"/>
        <v>7383</v>
      </c>
      <c r="G90" s="176" t="s">
        <v>2287</v>
      </c>
      <c r="H90" s="175" t="s">
        <v>837</v>
      </c>
      <c r="I90" s="6">
        <v>1</v>
      </c>
      <c r="J90" s="1">
        <v>45272</v>
      </c>
    </row>
    <row r="91" spans="1:10" ht="22.5">
      <c r="A91" s="177" t="s">
        <v>2288</v>
      </c>
      <c r="B91" s="147" t="s">
        <v>1838</v>
      </c>
      <c r="C91" s="150" t="s">
        <v>1839</v>
      </c>
      <c r="D91" s="91">
        <v>1420</v>
      </c>
      <c r="E91" s="91">
        <v>0</v>
      </c>
      <c r="F91" s="91">
        <f t="shared" si="9"/>
        <v>1420</v>
      </c>
      <c r="G91" s="176" t="s">
        <v>2289</v>
      </c>
      <c r="H91" s="175" t="s">
        <v>837</v>
      </c>
      <c r="I91" s="6">
        <v>1</v>
      </c>
      <c r="J91" s="1">
        <v>45274</v>
      </c>
    </row>
    <row r="92" spans="1:10" ht="22.5">
      <c r="A92" s="177" t="s">
        <v>2290</v>
      </c>
      <c r="B92" s="179" t="s">
        <v>290</v>
      </c>
      <c r="C92" s="150" t="s">
        <v>990</v>
      </c>
      <c r="D92" s="91">
        <v>2024.4</v>
      </c>
      <c r="E92" s="91">
        <f>+D92*0.07</f>
        <v>141.70800000000003</v>
      </c>
      <c r="F92" s="91">
        <f t="shared" si="9"/>
        <v>2166.1080000000002</v>
      </c>
      <c r="G92" s="176" t="s">
        <v>2291</v>
      </c>
      <c r="H92" s="175" t="s">
        <v>837</v>
      </c>
      <c r="I92" s="6">
        <v>1</v>
      </c>
      <c r="J92" s="1">
        <v>45274</v>
      </c>
    </row>
    <row r="93" spans="1:10" ht="22.5">
      <c r="A93" s="177" t="s">
        <v>2292</v>
      </c>
      <c r="B93" s="179" t="s">
        <v>2293</v>
      </c>
      <c r="C93" s="150" t="s">
        <v>2294</v>
      </c>
      <c r="D93" s="91">
        <v>2762.36</v>
      </c>
      <c r="E93" s="91">
        <v>0</v>
      </c>
      <c r="F93" s="91">
        <f t="shared" si="9"/>
        <v>2762.36</v>
      </c>
      <c r="G93" s="176" t="s">
        <v>2295</v>
      </c>
      <c r="H93" s="175" t="s">
        <v>837</v>
      </c>
      <c r="I93" s="6">
        <v>1</v>
      </c>
      <c r="J93" s="1">
        <v>45273</v>
      </c>
    </row>
    <row r="94" spans="1:10">
      <c r="A94" s="177" t="s">
        <v>2296</v>
      </c>
      <c r="B94" s="179" t="s">
        <v>1254</v>
      </c>
      <c r="C94" s="150" t="s">
        <v>2297</v>
      </c>
      <c r="D94" s="91">
        <v>3567.51</v>
      </c>
      <c r="E94" s="91">
        <f>+D94*0.07</f>
        <v>249.72570000000005</v>
      </c>
      <c r="F94" s="91">
        <f t="shared" si="9"/>
        <v>3817.2357000000002</v>
      </c>
      <c r="G94" s="176" t="s">
        <v>2298</v>
      </c>
      <c r="H94" s="175" t="s">
        <v>837</v>
      </c>
      <c r="I94" s="6">
        <v>12</v>
      </c>
      <c r="J94" s="1">
        <v>45274</v>
      </c>
    </row>
    <row r="95" spans="1:10" ht="22.5">
      <c r="A95" s="177" t="s">
        <v>2299</v>
      </c>
      <c r="B95" s="147" t="s">
        <v>302</v>
      </c>
      <c r="C95" s="180" t="s">
        <v>464</v>
      </c>
      <c r="D95" s="91">
        <v>3000</v>
      </c>
      <c r="E95" s="91">
        <f>+D95*0.07</f>
        <v>210.00000000000003</v>
      </c>
      <c r="F95" s="91">
        <f t="shared" si="9"/>
        <v>3210</v>
      </c>
      <c r="G95" s="176" t="s">
        <v>2300</v>
      </c>
      <c r="H95" s="175" t="s">
        <v>837</v>
      </c>
      <c r="I95" s="6">
        <v>1</v>
      </c>
      <c r="J95" s="1">
        <v>45274</v>
      </c>
    </row>
    <row r="96" spans="1:10" ht="22.5">
      <c r="A96" s="177" t="s">
        <v>2301</v>
      </c>
      <c r="B96" s="147" t="s">
        <v>1234</v>
      </c>
      <c r="C96" s="150" t="s">
        <v>1235</v>
      </c>
      <c r="D96" s="91">
        <v>7725</v>
      </c>
      <c r="E96" s="91">
        <f>+F96-D96</f>
        <v>-1158.75</v>
      </c>
      <c r="F96" s="91">
        <v>6566.25</v>
      </c>
      <c r="G96" s="176" t="s">
        <v>2302</v>
      </c>
      <c r="H96" s="175" t="s">
        <v>837</v>
      </c>
      <c r="I96" s="6">
        <v>7</v>
      </c>
      <c r="J96" s="1">
        <v>45279</v>
      </c>
    </row>
    <row r="97" spans="1:10" ht="22.5">
      <c r="A97" s="177" t="s">
        <v>2303</v>
      </c>
      <c r="B97" s="147" t="s">
        <v>1328</v>
      </c>
      <c r="C97" s="150" t="s">
        <v>1329</v>
      </c>
      <c r="D97" s="91">
        <v>3191.69</v>
      </c>
      <c r="E97" s="91">
        <f t="shared" ref="E97:E108" si="11">+D97*0.07</f>
        <v>223.41830000000002</v>
      </c>
      <c r="F97" s="91">
        <f t="shared" si="9"/>
        <v>3415.1082999999999</v>
      </c>
      <c r="G97" s="176" t="s">
        <v>2304</v>
      </c>
      <c r="H97" s="175" t="s">
        <v>837</v>
      </c>
      <c r="I97" s="6">
        <v>1</v>
      </c>
      <c r="J97" s="1">
        <v>45279</v>
      </c>
    </row>
    <row r="98" spans="1:10" ht="22.5">
      <c r="A98" s="177" t="s">
        <v>2305</v>
      </c>
      <c r="B98" s="147" t="s">
        <v>1389</v>
      </c>
      <c r="C98" s="150" t="s">
        <v>1390</v>
      </c>
      <c r="D98" s="91">
        <v>1079.31</v>
      </c>
      <c r="E98" s="91">
        <f t="shared" si="11"/>
        <v>75.551699999999997</v>
      </c>
      <c r="F98" s="91">
        <f t="shared" si="9"/>
        <v>1154.8616999999999</v>
      </c>
      <c r="G98" s="176" t="s">
        <v>2306</v>
      </c>
      <c r="H98" s="175" t="s">
        <v>837</v>
      </c>
      <c r="I98" s="6">
        <v>1</v>
      </c>
      <c r="J98" s="1">
        <v>45279</v>
      </c>
    </row>
    <row r="99" spans="1:10" ht="22.5">
      <c r="A99" s="177" t="s">
        <v>2307</v>
      </c>
      <c r="B99" s="147" t="s">
        <v>1320</v>
      </c>
      <c r="C99" s="150" t="s">
        <v>1321</v>
      </c>
      <c r="D99" s="91">
        <v>1472.17</v>
      </c>
      <c r="E99" s="91">
        <f t="shared" si="11"/>
        <v>103.05190000000002</v>
      </c>
      <c r="F99" s="91">
        <f t="shared" si="9"/>
        <v>1575.2219</v>
      </c>
      <c r="G99" s="176" t="s">
        <v>2308</v>
      </c>
      <c r="H99" s="175" t="s">
        <v>837</v>
      </c>
      <c r="I99" s="6">
        <v>1</v>
      </c>
      <c r="J99" s="1">
        <v>45279</v>
      </c>
    </row>
    <row r="100" spans="1:10" ht="22.5">
      <c r="A100" s="177" t="s">
        <v>2309</v>
      </c>
      <c r="B100" s="147" t="s">
        <v>1389</v>
      </c>
      <c r="C100" s="150" t="s">
        <v>1390</v>
      </c>
      <c r="D100" s="91">
        <v>1470</v>
      </c>
      <c r="E100" s="91">
        <f t="shared" si="11"/>
        <v>102.9</v>
      </c>
      <c r="F100" s="91">
        <f t="shared" si="9"/>
        <v>1572.9</v>
      </c>
      <c r="G100" s="176" t="s">
        <v>2310</v>
      </c>
      <c r="H100" s="175" t="s">
        <v>837</v>
      </c>
      <c r="I100" s="6">
        <v>1</v>
      </c>
      <c r="J100" s="1">
        <v>45279</v>
      </c>
    </row>
    <row r="101" spans="1:10">
      <c r="A101" s="177" t="s">
        <v>2311</v>
      </c>
      <c r="B101" s="179" t="s">
        <v>1363</v>
      </c>
      <c r="C101" s="150" t="s">
        <v>2312</v>
      </c>
      <c r="D101" s="91">
        <v>4320</v>
      </c>
      <c r="E101" s="91">
        <f t="shared" si="11"/>
        <v>302.40000000000003</v>
      </c>
      <c r="F101" s="91">
        <f t="shared" si="9"/>
        <v>4622.3999999999996</v>
      </c>
      <c r="G101" s="176" t="s">
        <v>2313</v>
      </c>
      <c r="H101" s="175" t="s">
        <v>837</v>
      </c>
      <c r="I101" s="6">
        <v>3</v>
      </c>
      <c r="J101" s="1">
        <v>45279</v>
      </c>
    </row>
    <row r="102" spans="1:10">
      <c r="A102" s="177" t="s">
        <v>2314</v>
      </c>
      <c r="B102" s="179" t="s">
        <v>2315</v>
      </c>
      <c r="C102" s="150" t="s">
        <v>2316</v>
      </c>
      <c r="D102" s="91">
        <v>7295.38</v>
      </c>
      <c r="E102" s="91">
        <f t="shared" si="11"/>
        <v>510.67660000000006</v>
      </c>
      <c r="F102" s="91">
        <f t="shared" si="9"/>
        <v>7806.0565999999999</v>
      </c>
      <c r="G102" s="176" t="s">
        <v>2317</v>
      </c>
      <c r="H102" s="175" t="s">
        <v>837</v>
      </c>
      <c r="I102" s="6">
        <v>1</v>
      </c>
      <c r="J102" s="1">
        <v>45282</v>
      </c>
    </row>
    <row r="103" spans="1:10" ht="22.5">
      <c r="A103" s="177" t="s">
        <v>2318</v>
      </c>
      <c r="B103" s="179" t="s">
        <v>1320</v>
      </c>
      <c r="C103" s="150" t="s">
        <v>2319</v>
      </c>
      <c r="D103" s="91">
        <v>2091.09</v>
      </c>
      <c r="E103" s="91">
        <f t="shared" si="11"/>
        <v>146.37630000000001</v>
      </c>
      <c r="F103" s="91">
        <f t="shared" si="9"/>
        <v>2237.4663</v>
      </c>
      <c r="G103" s="176" t="s">
        <v>2320</v>
      </c>
      <c r="H103" s="175" t="s">
        <v>837</v>
      </c>
      <c r="I103" s="6">
        <v>1</v>
      </c>
      <c r="J103" s="1">
        <v>45281</v>
      </c>
    </row>
    <row r="104" spans="1:10" ht="22.5">
      <c r="A104" s="177" t="s">
        <v>2321</v>
      </c>
      <c r="B104" s="147" t="s">
        <v>1101</v>
      </c>
      <c r="C104" s="150" t="s">
        <v>2322</v>
      </c>
      <c r="D104" s="91">
        <v>5147.18</v>
      </c>
      <c r="E104" s="91">
        <f t="shared" si="11"/>
        <v>360.30260000000004</v>
      </c>
      <c r="F104" s="91">
        <f t="shared" si="9"/>
        <v>5507.4826000000003</v>
      </c>
      <c r="G104" s="176" t="s">
        <v>2323</v>
      </c>
      <c r="H104" s="175" t="s">
        <v>837</v>
      </c>
      <c r="I104" s="6">
        <v>1</v>
      </c>
      <c r="J104" s="1">
        <v>45286</v>
      </c>
    </row>
    <row r="105" spans="1:10" ht="22.5">
      <c r="A105" s="177" t="s">
        <v>2324</v>
      </c>
      <c r="B105" s="147" t="s">
        <v>548</v>
      </c>
      <c r="C105" s="150" t="s">
        <v>549</v>
      </c>
      <c r="D105" s="91">
        <v>1192.22</v>
      </c>
      <c r="E105" s="91">
        <f t="shared" si="11"/>
        <v>83.455400000000012</v>
      </c>
      <c r="F105" s="91">
        <f t="shared" si="9"/>
        <v>1275.6754000000001</v>
      </c>
      <c r="G105" s="176" t="s">
        <v>2325</v>
      </c>
      <c r="H105" s="175" t="s">
        <v>837</v>
      </c>
      <c r="I105" s="6">
        <v>1</v>
      </c>
      <c r="J105" s="1">
        <v>45286</v>
      </c>
    </row>
    <row r="106" spans="1:10">
      <c r="A106" s="177" t="s">
        <v>2326</v>
      </c>
      <c r="B106" s="147" t="s">
        <v>1764</v>
      </c>
      <c r="C106" s="150" t="s">
        <v>1765</v>
      </c>
      <c r="D106" s="91">
        <v>1270</v>
      </c>
      <c r="E106" s="91">
        <f t="shared" si="11"/>
        <v>88.9</v>
      </c>
      <c r="F106" s="91">
        <f t="shared" si="9"/>
        <v>1358.9</v>
      </c>
      <c r="G106" s="176" t="s">
        <v>2327</v>
      </c>
      <c r="H106" s="175" t="s">
        <v>837</v>
      </c>
      <c r="I106" s="6">
        <v>1</v>
      </c>
      <c r="J106" s="1">
        <v>45286</v>
      </c>
    </row>
    <row r="107" spans="1:10" ht="22.5">
      <c r="A107" s="177" t="s">
        <v>2328</v>
      </c>
      <c r="B107" s="147" t="s">
        <v>1282</v>
      </c>
      <c r="C107" s="150" t="s">
        <v>1283</v>
      </c>
      <c r="D107" s="91">
        <v>1471.91</v>
      </c>
      <c r="E107" s="91">
        <f t="shared" si="11"/>
        <v>103.03370000000001</v>
      </c>
      <c r="F107" s="91">
        <f t="shared" si="9"/>
        <v>1574.9437</v>
      </c>
      <c r="G107" s="176" t="s">
        <v>2329</v>
      </c>
      <c r="H107" s="175" t="s">
        <v>837</v>
      </c>
      <c r="I107" s="6">
        <v>1</v>
      </c>
      <c r="J107" s="1">
        <v>45286</v>
      </c>
    </row>
    <row r="108" spans="1:10" ht="22.5">
      <c r="A108" s="177" t="s">
        <v>2330</v>
      </c>
      <c r="B108" s="179" t="s">
        <v>2331</v>
      </c>
      <c r="C108" s="150" t="s">
        <v>2332</v>
      </c>
      <c r="D108" s="91">
        <v>11445.56</v>
      </c>
      <c r="E108" s="91">
        <f t="shared" si="11"/>
        <v>801.18920000000003</v>
      </c>
      <c r="F108" s="91">
        <f t="shared" si="9"/>
        <v>12246.7492</v>
      </c>
      <c r="G108" s="176" t="s">
        <v>2333</v>
      </c>
      <c r="H108" s="175" t="s">
        <v>850</v>
      </c>
      <c r="I108" s="6">
        <v>1</v>
      </c>
      <c r="J108" s="1">
        <v>45287</v>
      </c>
    </row>
    <row r="109" spans="1:10" ht="22.5">
      <c r="A109" s="177" t="s">
        <v>2334</v>
      </c>
      <c r="B109" s="179" t="s">
        <v>1012</v>
      </c>
      <c r="C109" s="150" t="s">
        <v>1013</v>
      </c>
      <c r="D109" s="91">
        <v>1181.8399999999999</v>
      </c>
      <c r="E109" s="91">
        <f>+D109*0.07</f>
        <v>82.728800000000007</v>
      </c>
      <c r="F109" s="91">
        <f>+D109+E109</f>
        <v>1264.5688</v>
      </c>
      <c r="G109" s="176" t="s">
        <v>2335</v>
      </c>
      <c r="H109" s="175" t="s">
        <v>837</v>
      </c>
      <c r="I109" s="6">
        <v>1</v>
      </c>
      <c r="J109" s="1">
        <v>45286</v>
      </c>
    </row>
    <row r="110" spans="1:10" ht="22.5">
      <c r="A110" s="177" t="s">
        <v>2336</v>
      </c>
      <c r="B110" s="147" t="s">
        <v>1320</v>
      </c>
      <c r="C110" s="150" t="s">
        <v>1321</v>
      </c>
      <c r="D110" s="91">
        <v>2181.39</v>
      </c>
      <c r="E110" s="91">
        <f t="shared" ref="E110:E116" si="12">+D110*0.07</f>
        <v>152.69730000000001</v>
      </c>
      <c r="F110" s="91">
        <f t="shared" ref="F110:F116" si="13">+D110+E110</f>
        <v>2334.0872999999997</v>
      </c>
      <c r="G110" s="176" t="s">
        <v>2337</v>
      </c>
      <c r="H110" s="175" t="s">
        <v>837</v>
      </c>
      <c r="I110" s="6">
        <v>1</v>
      </c>
      <c r="J110" s="1">
        <v>45288</v>
      </c>
    </row>
    <row r="111" spans="1:10">
      <c r="A111" s="177" t="s">
        <v>2338</v>
      </c>
      <c r="B111" s="147" t="s">
        <v>1389</v>
      </c>
      <c r="C111" s="150" t="s">
        <v>1390</v>
      </c>
      <c r="D111" s="91">
        <v>2737.36</v>
      </c>
      <c r="E111" s="91">
        <v>180.83</v>
      </c>
      <c r="F111" s="91">
        <f t="shared" si="13"/>
        <v>2918.19</v>
      </c>
      <c r="G111" s="176" t="s">
        <v>2339</v>
      </c>
      <c r="H111" s="175" t="s">
        <v>837</v>
      </c>
      <c r="I111" s="6">
        <v>1</v>
      </c>
      <c r="J111" s="1">
        <v>45288</v>
      </c>
    </row>
    <row r="112" spans="1:10" ht="22.5">
      <c r="A112" s="177" t="s">
        <v>2340</v>
      </c>
      <c r="B112" s="147" t="s">
        <v>1320</v>
      </c>
      <c r="C112" s="150" t="s">
        <v>1321</v>
      </c>
      <c r="D112" s="91">
        <v>3060.74</v>
      </c>
      <c r="E112" s="91">
        <f t="shared" si="12"/>
        <v>214.2518</v>
      </c>
      <c r="F112" s="91">
        <f t="shared" si="13"/>
        <v>3274.9917999999998</v>
      </c>
      <c r="G112" s="176" t="s">
        <v>2341</v>
      </c>
      <c r="H112" s="175" t="s">
        <v>837</v>
      </c>
      <c r="I112" s="6">
        <v>1</v>
      </c>
      <c r="J112" s="1">
        <v>45288</v>
      </c>
    </row>
    <row r="113" spans="1:10" ht="22.5">
      <c r="A113" s="181" t="s">
        <v>2342</v>
      </c>
      <c r="B113" s="182" t="s">
        <v>1272</v>
      </c>
      <c r="C113" s="183" t="s">
        <v>1273</v>
      </c>
      <c r="D113" s="184">
        <v>1758</v>
      </c>
      <c r="E113" s="91">
        <f t="shared" si="12"/>
        <v>123.06000000000002</v>
      </c>
      <c r="F113" s="91">
        <f t="shared" si="13"/>
        <v>1881.06</v>
      </c>
      <c r="G113" s="185" t="s">
        <v>2343</v>
      </c>
      <c r="H113" s="175" t="s">
        <v>837</v>
      </c>
      <c r="I113" s="123">
        <v>12</v>
      </c>
      <c r="J113" s="119">
        <v>45289</v>
      </c>
    </row>
    <row r="114" spans="1:10" ht="33.75">
      <c r="A114" s="1" t="s">
        <v>2344</v>
      </c>
      <c r="B114" s="147" t="s">
        <v>1320</v>
      </c>
      <c r="C114" s="150" t="s">
        <v>1321</v>
      </c>
      <c r="D114" s="4">
        <v>3128.65</v>
      </c>
      <c r="E114" s="91">
        <f t="shared" si="12"/>
        <v>219.00550000000004</v>
      </c>
      <c r="F114" s="91">
        <f t="shared" si="13"/>
        <v>3347.6555000000003</v>
      </c>
      <c r="G114" s="118" t="s">
        <v>2345</v>
      </c>
      <c r="H114" s="175" t="s">
        <v>837</v>
      </c>
      <c r="I114" s="6">
        <v>1</v>
      </c>
      <c r="J114" s="119">
        <v>45289</v>
      </c>
    </row>
    <row r="115" spans="1:10" ht="22.5">
      <c r="A115" s="177" t="s">
        <v>2346</v>
      </c>
      <c r="B115" s="147" t="s">
        <v>467</v>
      </c>
      <c r="C115" s="150" t="s">
        <v>2268</v>
      </c>
      <c r="D115" s="91">
        <v>14400</v>
      </c>
      <c r="E115" s="91">
        <f t="shared" si="12"/>
        <v>1008.0000000000001</v>
      </c>
      <c r="F115" s="91">
        <f t="shared" si="13"/>
        <v>15408</v>
      </c>
      <c r="G115" s="118" t="s">
        <v>2347</v>
      </c>
      <c r="H115" s="175" t="s">
        <v>850</v>
      </c>
      <c r="I115" s="143">
        <v>1</v>
      </c>
      <c r="J115" s="119">
        <v>45289</v>
      </c>
    </row>
    <row r="116" spans="1:10" ht="22.5">
      <c r="A116" s="177" t="s">
        <v>2348</v>
      </c>
      <c r="B116" s="147" t="s">
        <v>467</v>
      </c>
      <c r="C116" s="150" t="s">
        <v>2268</v>
      </c>
      <c r="D116" s="91">
        <v>9534</v>
      </c>
      <c r="E116" s="91">
        <f t="shared" si="12"/>
        <v>667.38000000000011</v>
      </c>
      <c r="F116" s="91">
        <f t="shared" si="13"/>
        <v>10201.380000000001</v>
      </c>
      <c r="G116" s="118" t="s">
        <v>2349</v>
      </c>
      <c r="H116" s="175" t="s">
        <v>837</v>
      </c>
      <c r="I116" s="143">
        <v>1</v>
      </c>
      <c r="J116" s="1">
        <v>45289</v>
      </c>
    </row>
  </sheetData>
  <mergeCells count="1">
    <mergeCell ref="A1:J1"/>
  </mergeCells>
  <pageMargins left="0.7" right="0.7" top="0.75" bottom="0.75" header="0.3" footer="0.3"/>
  <pageSetup paperSize="9" orientation="portrait" r:id="rId1"/>
  <ignoredErrors>
    <ignoredError sqref="E57 E54 E9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9</vt:i4>
      </vt:variant>
    </vt:vector>
  </HeadingPairs>
  <TitlesOfParts>
    <vt:vector size="34" baseType="lpstr">
      <vt:lpstr>4º Trimestre 2025</vt:lpstr>
      <vt:lpstr>3º Trimestre 2025</vt:lpstr>
      <vt:lpstr>2º Trimestre 2025 </vt:lpstr>
      <vt:lpstr>1º Trimestre 2025</vt:lpstr>
      <vt:lpstr>4º Trimestre 2024</vt:lpstr>
      <vt:lpstr>3º Trimestre 2024</vt:lpstr>
      <vt:lpstr>2º Trimestre 2024</vt:lpstr>
      <vt:lpstr>1º Trimestre 2024</vt:lpstr>
      <vt:lpstr>4º Trimestre 2023</vt:lpstr>
      <vt:lpstr>3º Trimestre 2023</vt:lpstr>
      <vt:lpstr>2º Trimestre 2023</vt:lpstr>
      <vt:lpstr>1º Trimestre 2023</vt:lpstr>
      <vt:lpstr>4º Trimestre 2022</vt:lpstr>
      <vt:lpstr>3º Trimestre 2022</vt:lpstr>
      <vt:lpstr>2º Trimestre 2022</vt:lpstr>
      <vt:lpstr>1º Trimestre 2022</vt:lpstr>
      <vt:lpstr>4º Trimestre 2021</vt:lpstr>
      <vt:lpstr>3º Trimestre 2021</vt:lpstr>
      <vt:lpstr>2º Trimestre 2021</vt:lpstr>
      <vt:lpstr>1º Trimestre 2021</vt:lpstr>
      <vt:lpstr>4º trimestre 2020</vt:lpstr>
      <vt:lpstr>3º Trimestre 2020</vt:lpstr>
      <vt:lpstr>2º Trimestre 2020</vt:lpstr>
      <vt:lpstr>1º Trimestre 2020</vt:lpstr>
      <vt:lpstr>4º Trimestre 2019</vt:lpstr>
      <vt:lpstr>'1º Trimestre 2020'!Área_de_impresión</vt:lpstr>
      <vt:lpstr>'1º Trimestre 2021'!Área_de_impresión</vt:lpstr>
      <vt:lpstr>'1º Trimestre 2022'!Área_de_impresión</vt:lpstr>
      <vt:lpstr>'1º Trimestre 2023'!Área_de_impresión</vt:lpstr>
      <vt:lpstr>'1º Trimestre 2024'!Área_de_impresión</vt:lpstr>
      <vt:lpstr>'1º Trimestre 2025'!Área_de_impresión</vt:lpstr>
      <vt:lpstr>'2º Trimestre 2025 '!Área_de_impresión</vt:lpstr>
      <vt:lpstr>'3º Trimestre 2025'!Área_de_impresión</vt:lpstr>
      <vt:lpstr>'4º Trimestre 2025'!Área_de_impresión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german.vega</dc:creator>
  <cp:lastModifiedBy>german.vega</cp:lastModifiedBy>
  <cp:lastPrinted>2020-10-19T12:04:57Z</cp:lastPrinted>
  <dcterms:created xsi:type="dcterms:W3CDTF">2020-10-01T10:30:26Z</dcterms:created>
  <dcterms:modified xsi:type="dcterms:W3CDTF">2026-04-28T12:36:38Z</dcterms:modified>
</cp:coreProperties>
</file>